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ate1904="1"/>
  <mc:AlternateContent xmlns:mc="http://schemas.openxmlformats.org/markup-compatibility/2006">
    <mc:Choice Requires="x15">
      <x15ac:absPath xmlns:x15ac="http://schemas.microsoft.com/office/spreadsheetml/2010/11/ac" url="U:\France\Admin_Account\AAA Facturations FRAIS\timesheets drafts &amp; expenses\"/>
    </mc:Choice>
  </mc:AlternateContent>
  <xr:revisionPtr revIDLastSave="0" documentId="8_{A482AD5D-E039-4DDF-AECA-44D9A8BFA212}" xr6:coauthVersionLast="45" xr6:coauthVersionMax="45" xr10:uidLastSave="{00000000-0000-0000-0000-000000000000}"/>
  <bookViews>
    <workbookView showSheetTabs="0" xWindow="-110" yWindow="-110" windowWidth="19420" windowHeight="10420" xr2:uid="{00000000-000D-0000-FFFF-FFFF00000000}"/>
  </bookViews>
  <sheets>
    <sheet name="WTR" sheetId="1" r:id="rId1"/>
  </sheets>
  <definedNames>
    <definedName name="LOOK">WTR!#REF!</definedName>
    <definedName name="_xlnm.Print_Area" localSheetId="0">WTR!$A$1:$U$32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5" i="1" l="1"/>
  <c r="Y16" i="1"/>
  <c r="Y17" i="1"/>
  <c r="Y18" i="1"/>
  <c r="Y19" i="1"/>
  <c r="Y20" i="1"/>
  <c r="Y21" i="1"/>
  <c r="AV15" i="1"/>
  <c r="AT21" i="1"/>
  <c r="AS21" i="1"/>
  <c r="AT20" i="1"/>
  <c r="AS20" i="1"/>
  <c r="AP16" i="1"/>
  <c r="AP17" i="1"/>
  <c r="AP18" i="1"/>
  <c r="AP19" i="1"/>
  <c r="AP20" i="1"/>
  <c r="AP21" i="1"/>
  <c r="AP15" i="1"/>
  <c r="AQ15" i="1" s="1"/>
  <c r="AO16" i="1"/>
  <c r="AO17" i="1"/>
  <c r="AO18" i="1"/>
  <c r="AO19" i="1"/>
  <c r="AO20" i="1"/>
  <c r="AO21" i="1"/>
  <c r="AO15" i="1"/>
  <c r="AK16" i="1"/>
  <c r="AK17" i="1"/>
  <c r="AK18" i="1"/>
  <c r="AK19" i="1"/>
  <c r="AK20" i="1"/>
  <c r="AK21" i="1"/>
  <c r="AK15" i="1"/>
  <c r="AL21" i="1"/>
  <c r="AL20" i="1"/>
  <c r="AL19" i="1"/>
  <c r="AL18" i="1"/>
  <c r="AL17" i="1"/>
  <c r="AL16" i="1"/>
  <c r="AL15" i="1"/>
  <c r="AH21" i="1"/>
  <c r="AG21" i="1"/>
  <c r="AH20" i="1"/>
  <c r="AG20" i="1"/>
  <c r="AH19" i="1"/>
  <c r="AG19" i="1"/>
  <c r="AH18" i="1"/>
  <c r="AG18" i="1"/>
  <c r="AH17" i="1"/>
  <c r="AG17" i="1"/>
  <c r="AH16" i="1"/>
  <c r="AG16" i="1"/>
  <c r="AH15" i="1"/>
  <c r="AG15" i="1"/>
  <c r="AD21" i="1"/>
  <c r="AC21" i="1"/>
  <c r="AD20" i="1"/>
  <c r="AC20" i="1"/>
  <c r="AD19" i="1"/>
  <c r="AC19" i="1"/>
  <c r="AD18" i="1"/>
  <c r="AC18" i="1"/>
  <c r="AD17" i="1"/>
  <c r="AC17" i="1"/>
  <c r="AD16" i="1"/>
  <c r="AC16" i="1"/>
  <c r="AD15" i="1"/>
  <c r="AE15" i="1" s="1"/>
  <c r="AC15" i="1"/>
  <c r="Z17" i="1"/>
  <c r="Z18" i="1"/>
  <c r="Z19" i="1"/>
  <c r="Z20" i="1"/>
  <c r="Z21" i="1"/>
  <c r="Z16" i="1"/>
  <c r="Z15" i="1"/>
  <c r="AA15" i="1" s="1"/>
  <c r="AH22" i="1" l="1"/>
  <c r="AC22" i="1"/>
  <c r="AQ16" i="1"/>
  <c r="AQ17" i="1" s="1"/>
  <c r="AQ18" i="1" s="1"/>
  <c r="AQ19" i="1" s="1"/>
  <c r="AQ20" i="1" s="1"/>
  <c r="AQ21" i="1" s="1"/>
  <c r="AQ22" i="1" s="1"/>
  <c r="AE16" i="1"/>
  <c r="AE17" i="1" s="1"/>
  <c r="AE18" i="1" s="1"/>
  <c r="AE19" i="1" s="1"/>
  <c r="AE20" i="1" s="1"/>
  <c r="AE21" i="1" s="1"/>
  <c r="AE22" i="1" s="1"/>
  <c r="F22" i="1" s="1"/>
  <c r="AS16" i="1" s="1"/>
  <c r="Y22" i="1"/>
  <c r="AK22" i="1"/>
  <c r="AO22" i="1"/>
  <c r="AP22" i="1"/>
  <c r="AW15" i="1"/>
  <c r="AL22" i="1"/>
  <c r="AG22" i="1"/>
  <c r="AM15" i="1"/>
  <c r="AM16" i="1" s="1"/>
  <c r="AM17" i="1" s="1"/>
  <c r="AM18" i="1" s="1"/>
  <c r="AM19" i="1" s="1"/>
  <c r="AM20" i="1" s="1"/>
  <c r="AM21" i="1" s="1"/>
  <c r="AM22" i="1" s="1"/>
  <c r="AM24" i="1" s="1"/>
  <c r="N22" i="1" s="1"/>
  <c r="AT18" i="1" s="1"/>
  <c r="AI15" i="1"/>
  <c r="AI16" i="1" s="1"/>
  <c r="AI17" i="1" s="1"/>
  <c r="AI18" i="1" s="1"/>
  <c r="AI19" i="1" s="1"/>
  <c r="AI20" i="1" s="1"/>
  <c r="AI21" i="1" s="1"/>
  <c r="AI22" i="1" s="1"/>
  <c r="AI24" i="1" s="1"/>
  <c r="K22" i="1" s="1"/>
  <c r="AT17" i="1" s="1"/>
  <c r="AD22" i="1"/>
  <c r="AA16" i="1"/>
  <c r="Z22" i="1"/>
  <c r="AE24" i="1" l="1"/>
  <c r="O22" i="1"/>
  <c r="AS19" i="1" s="1"/>
  <c r="I22" i="1"/>
  <c r="AQ24" i="1"/>
  <c r="Q22" i="1" s="1"/>
  <c r="AT19" i="1" s="1"/>
  <c r="AX15" i="1"/>
  <c r="L22" i="1"/>
  <c r="AS18" i="1" s="1"/>
  <c r="AM25" i="1"/>
  <c r="AM26" i="1" s="1"/>
  <c r="AI25" i="1"/>
  <c r="AI26" i="1" s="1"/>
  <c r="H22" i="1"/>
  <c r="AT16" i="1" s="1"/>
  <c r="AE25" i="1"/>
  <c r="AE26" i="1" s="1"/>
  <c r="AA17" i="1"/>
  <c r="J8" i="1"/>
  <c r="AA6" i="1" s="1"/>
  <c r="AQ25" i="1" l="1"/>
  <c r="AQ26" i="1" s="1"/>
  <c r="C15" i="1"/>
  <c r="C16" i="1" s="1"/>
  <c r="C17" i="1" s="1"/>
  <c r="C18" i="1" s="1"/>
  <c r="C19" i="1" s="1"/>
  <c r="C20" i="1" s="1"/>
  <c r="C21" i="1" s="1"/>
  <c r="F15" i="1" s="1"/>
  <c r="F16" i="1" s="1"/>
  <c r="F17" i="1" s="1"/>
  <c r="F18" i="1" s="1"/>
  <c r="F19" i="1" s="1"/>
  <c r="F20" i="1" s="1"/>
  <c r="F21" i="1" s="1"/>
  <c r="I15" i="1" s="1"/>
  <c r="I16" i="1" s="1"/>
  <c r="I17" i="1" s="1"/>
  <c r="I18" i="1" s="1"/>
  <c r="I19" i="1" s="1"/>
  <c r="I20" i="1" s="1"/>
  <c r="I21" i="1" s="1"/>
  <c r="L15" i="1" s="1"/>
  <c r="AA5" i="1"/>
  <c r="AA7" i="1" s="1"/>
  <c r="AA9" i="1" s="1"/>
  <c r="S16" i="1" s="1"/>
  <c r="AS17" i="1"/>
  <c r="AA18" i="1"/>
  <c r="AA19" i="1" l="1"/>
  <c r="AA20" i="1" l="1"/>
  <c r="AA21" i="1" l="1"/>
  <c r="AA22" i="1" s="1"/>
  <c r="AA24" i="1" l="1"/>
  <c r="AA25" i="1" s="1"/>
  <c r="AA26" i="1" s="1"/>
  <c r="C22" i="1"/>
  <c r="AS15" i="1" s="1"/>
  <c r="AS22" i="1" s="1"/>
  <c r="L16" i="1"/>
  <c r="L17" i="1" s="1"/>
  <c r="L18" i="1" s="1"/>
  <c r="L19" i="1" s="1"/>
  <c r="L20" i="1" s="1"/>
  <c r="L21" i="1" s="1"/>
  <c r="E22" i="1" l="1"/>
  <c r="AT15" i="1" s="1"/>
  <c r="O15" i="1"/>
  <c r="O16" i="1" l="1"/>
  <c r="O17" i="1" s="1"/>
  <c r="O18" i="1" s="1"/>
  <c r="AU26" i="1"/>
  <c r="AU15" i="1"/>
  <c r="AU16" i="1" s="1"/>
  <c r="AU17" i="1" s="1"/>
  <c r="AU18" i="1" s="1"/>
  <c r="AU19" i="1" s="1"/>
  <c r="AU20" i="1" s="1"/>
  <c r="AU21" i="1" s="1"/>
  <c r="AU22" i="1" s="1"/>
  <c r="AT22" i="1"/>
  <c r="Q25" i="1"/>
  <c r="K25" i="1"/>
  <c r="I25" i="1" s="1"/>
  <c r="N25" i="1"/>
  <c r="H25" i="1"/>
  <c r="O19" i="1" l="1"/>
  <c r="O20" i="1" s="1"/>
  <c r="O21" i="1" s="1"/>
  <c r="AX16" i="1"/>
  <c r="AV17" i="1"/>
  <c r="AW17" i="1"/>
  <c r="AU24" i="1"/>
  <c r="AT24" i="1" s="1"/>
  <c r="O25" i="1"/>
  <c r="L25" i="1"/>
  <c r="F25" i="1"/>
  <c r="AU25" i="1" l="1"/>
  <c r="S26" i="1" s="1"/>
  <c r="AT25" i="1"/>
  <c r="S22" i="1" s="1"/>
  <c r="AX17" i="1"/>
  <c r="S19" i="1" l="1"/>
  <c r="E25" i="1"/>
  <c r="C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sue.day</author>
    <author>Ash Bakrania</author>
  </authors>
  <commentList>
    <comment ref="D15" authorId="0" shapeId="0" xr:uid="{00000000-0006-0000-0000-000001000000}">
      <text>
        <r>
          <rPr>
            <sz val="8"/>
            <color indexed="81"/>
            <rFont val="Tahoma"/>
            <family val="2"/>
          </rPr>
          <t>Please enter the number of hours worked in the day.
Enter 0 if you worked less than 1 hour.</t>
        </r>
      </text>
    </comment>
    <comment ref="E15" authorId="1" shapeId="0" xr:uid="{00000000-0006-0000-0000-000002000000}">
      <text>
        <r>
          <rPr>
            <sz val="8"/>
            <color indexed="81"/>
            <rFont val="Tahoma"/>
            <family val="2"/>
          </rPr>
          <t>Please enter the number of minutes worked in the day.</t>
        </r>
      </text>
    </comment>
    <comment ref="F27" authorId="0" shapeId="0" xr:uid="{00000000-0006-0000-0000-000003000000}">
      <text>
        <r>
          <rPr>
            <sz val="8"/>
            <color indexed="81"/>
            <rFont val="Tahoma"/>
            <family val="2"/>
          </rPr>
          <t>Please fill this in so we can contact you immediately if there is a problem with your timesheet.</t>
        </r>
      </text>
    </comment>
  </commentList>
</comments>
</file>

<file path=xl/sharedStrings.xml><?xml version="1.0" encoding="utf-8"?>
<sst xmlns="http://schemas.openxmlformats.org/spreadsheetml/2006/main" count="53" uniqueCount="41">
  <si>
    <t>DATE</t>
  </si>
  <si>
    <t>CLIENT:</t>
  </si>
  <si>
    <t>CONSULTANT:</t>
  </si>
  <si>
    <t>POSITION</t>
  </si>
  <si>
    <t>CONSULTANT'S SIGNATURE</t>
  </si>
  <si>
    <t>WEEK 1</t>
  </si>
  <si>
    <t>WEEK 2</t>
  </si>
  <si>
    <t>WEEK 3</t>
  </si>
  <si>
    <t>WEEK 4</t>
  </si>
  <si>
    <t>WEEK 5</t>
  </si>
  <si>
    <t>(DECIMAL)</t>
  </si>
  <si>
    <t>SIGNED BY A DULY AUTHORISED REPRESENTATIVE OF THE CLIENT</t>
  </si>
  <si>
    <t>PLEASE INVOICE MY COMPANY FOR THE SERVICES PROVIDED DURING THE ABOVE APPROVED HOURS AT THE AGREED RATE</t>
  </si>
  <si>
    <t>!</t>
  </si>
  <si>
    <t>CONTACT TELEPHONE NO.</t>
  </si>
  <si>
    <t>APPROVED AND ACCEPTED FOR</t>
  </si>
  <si>
    <t>AND ON BEHALF OF CLIENT</t>
  </si>
  <si>
    <r>
      <rPr>
        <b/>
        <sz val="9"/>
        <color rgb="FFFF0000"/>
        <rFont val="Calibri"/>
        <family val="2"/>
        <scheme val="minor"/>
      </rPr>
      <t xml:space="preserve">!  </t>
    </r>
    <r>
      <rPr>
        <b/>
        <i/>
        <u/>
        <sz val="9"/>
        <color theme="0" tint="-0.499984740745262"/>
        <rFont val="Calibri"/>
        <family val="2"/>
        <scheme val="minor"/>
      </rPr>
      <t>WHEN COMPLETE</t>
    </r>
  </si>
  <si>
    <t>GRAND TOTALS</t>
  </si>
  <si>
    <t>WEEK TOTAL</t>
  </si>
  <si>
    <t>(HRS &amp; MINS)</t>
  </si>
  <si>
    <t>MONTH:</t>
  </si>
  <si>
    <t>YEAR:</t>
  </si>
  <si>
    <t>HRS</t>
  </si>
  <si>
    <t>MINS</t>
  </si>
  <si>
    <t>TOTAL 
OVERTIME
HOURS</t>
  </si>
  <si>
    <t>Please enter the month and year of the timesheet.
Dates will automatically populate for the rest of the month.</t>
  </si>
  <si>
    <t>Week 1</t>
  </si>
  <si>
    <t>Week 2</t>
  </si>
  <si>
    <t>Week 3</t>
  </si>
  <si>
    <t>Week 4</t>
  </si>
  <si>
    <t>Week 5</t>
  </si>
  <si>
    <t>TOTAL 
EXPECTED
HOURS</t>
  </si>
  <si>
    <r>
      <t xml:space="preserve">Please enter your </t>
    </r>
    <r>
      <rPr>
        <b/>
        <i/>
        <sz val="9"/>
        <color theme="1"/>
        <rFont val="Calibri"/>
        <family val="2"/>
        <scheme val="minor"/>
      </rPr>
      <t>STANDARD WEEKLY HOURS</t>
    </r>
    <r>
      <rPr>
        <b/>
        <i/>
        <sz val="9"/>
        <color theme="1" tint="0.499984740745262"/>
        <rFont val="Calibri"/>
        <family val="2"/>
        <scheme val="minor"/>
      </rPr>
      <t xml:space="preserve"> above.</t>
    </r>
  </si>
  <si>
    <r>
      <t xml:space="preserve">Please enter your </t>
    </r>
    <r>
      <rPr>
        <b/>
        <i/>
        <sz val="9"/>
        <color theme="1"/>
        <rFont val="Calibri"/>
        <family val="2"/>
        <scheme val="minor"/>
      </rPr>
      <t>STANDARD DAYS PER WEEK</t>
    </r>
    <r>
      <rPr>
        <b/>
        <i/>
        <sz val="9"/>
        <color theme="1" tint="0.499984740745262"/>
        <rFont val="Calibri"/>
        <family val="2"/>
        <scheme val="minor"/>
      </rPr>
      <t>above.</t>
    </r>
  </si>
  <si>
    <t>Jan</t>
  </si>
  <si>
    <t>Blue cells indicate which fields you need to complete.</t>
  </si>
  <si>
    <r>
      <rPr>
        <b/>
        <sz val="8"/>
        <color theme="0" tint="-0.499984740745262"/>
        <rFont val="Arial Narrow"/>
        <family val="2"/>
      </rPr>
      <t>Volt Europe (France) Sarl</t>
    </r>
    <r>
      <rPr>
        <sz val="8"/>
        <color theme="0" tint="-0.499984740745262"/>
        <rFont val="Arial Narrow"/>
        <family val="2"/>
      </rPr>
      <t xml:space="preserve"> </t>
    </r>
    <r>
      <rPr>
        <b/>
        <sz val="8"/>
        <color rgb="FF003366"/>
        <rFont val="Arial Narrow"/>
        <family val="2"/>
      </rPr>
      <t>|</t>
    </r>
    <r>
      <rPr>
        <sz val="8"/>
        <color theme="0" tint="-0.499984740745262"/>
        <rFont val="Arial Narrow"/>
        <family val="2"/>
      </rPr>
      <t xml:space="preserve"> WTC Bâtiment D, 1300 Route Des Crêtes, 06560 Valbonne, Sophia Antipolis, France
</t>
    </r>
    <r>
      <rPr>
        <b/>
        <sz val="8"/>
        <color theme="0" tint="-0.499984740745262"/>
        <rFont val="Arial Narrow"/>
        <family val="2"/>
      </rPr>
      <t>tel</t>
    </r>
    <r>
      <rPr>
        <sz val="8"/>
        <color theme="0" tint="-0.499984740745262"/>
        <rFont val="Arial Narrow"/>
        <family val="2"/>
      </rPr>
      <t xml:space="preserve"> +33 (0)4 22 84 01 31 </t>
    </r>
    <r>
      <rPr>
        <b/>
        <sz val="8"/>
        <color rgb="FF003366"/>
        <rFont val="Arial Narrow"/>
        <family val="2"/>
      </rPr>
      <t>|</t>
    </r>
    <r>
      <rPr>
        <sz val="8"/>
        <color theme="0" tint="-0.499984740745262"/>
        <rFont val="Arial Narrow"/>
        <family val="2"/>
      </rPr>
      <t xml:space="preserve"> </t>
    </r>
    <r>
      <rPr>
        <b/>
        <sz val="8"/>
        <color theme="0" tint="-0.499984740745262"/>
        <rFont val="Arial Narrow"/>
        <family val="2"/>
      </rPr>
      <t>fax</t>
    </r>
    <r>
      <rPr>
        <sz val="8"/>
        <color theme="0" tint="-0.499984740745262"/>
        <rFont val="Arial Narrow"/>
        <family val="2"/>
      </rPr>
      <t xml:space="preserve"> +33 (0)4 22 84 01 15 </t>
    </r>
    <r>
      <rPr>
        <b/>
        <sz val="8"/>
        <color rgb="FF003366"/>
        <rFont val="Arial Narrow"/>
        <family val="2"/>
      </rPr>
      <t>|</t>
    </r>
    <r>
      <rPr>
        <sz val="8"/>
        <color theme="0" tint="-0.499984740745262"/>
        <rFont val="Arial Narrow"/>
        <family val="2"/>
      </rPr>
      <t xml:space="preserve"> www.volt.eu.com</t>
    </r>
  </si>
  <si>
    <r>
      <rPr>
        <b/>
        <i/>
        <sz val="9"/>
        <color theme="0" tint="-0.499984740745262"/>
        <rFont val="Calibri"/>
        <family val="2"/>
        <scheme val="minor"/>
      </rPr>
      <t xml:space="preserve">Please email timesheet to:
</t>
    </r>
    <r>
      <rPr>
        <i/>
        <sz val="9"/>
        <color theme="0" tint="-0.499984740745262"/>
        <rFont val="Calibri"/>
        <family val="2"/>
        <scheme val="minor"/>
      </rPr>
      <t>nice@volt.eu.com</t>
    </r>
    <r>
      <rPr>
        <b/>
        <i/>
        <sz val="9"/>
        <color theme="0" tint="-0.499984740745262"/>
        <rFont val="Calibri"/>
        <family val="2"/>
        <scheme val="minor"/>
      </rPr>
      <t xml:space="preserve">
Or fax to:</t>
    </r>
    <r>
      <rPr>
        <i/>
        <sz val="9"/>
        <color theme="0" tint="-0.499984740745262"/>
        <rFont val="Calibri"/>
        <family val="2"/>
        <scheme val="minor"/>
      </rPr>
      <t xml:space="preserve">
+33 (0)4 22 84 01 15</t>
    </r>
  </si>
  <si>
    <t>MONTHLY TIME RECORD - FRANCE</t>
  </si>
  <si>
    <t>DAILY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</si>
</sst>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d\ d\-m\-yy"/>
  </numFmts>
  <fonts count="31" x14ac:knownFonts="1">
    <font>
      <sz val="10"/>
      <name val="Arial"/>
    </font>
    <font>
      <sz val="6"/>
      <name val="Arial"/>
      <family val="2"/>
    </font>
    <font>
      <sz val="8"/>
      <color indexed="81"/>
      <name val="Tahoma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6"/>
      <name val="Calibri"/>
      <family val="2"/>
      <scheme val="minor"/>
    </font>
    <font>
      <b/>
      <sz val="10"/>
      <name val="Calibri"/>
      <family val="2"/>
      <scheme val="minor"/>
    </font>
    <font>
      <sz val="7.5"/>
      <name val="Calibri"/>
      <family val="2"/>
      <scheme val="minor"/>
    </font>
    <font>
      <sz val="7"/>
      <name val="Calibri"/>
      <family val="2"/>
      <scheme val="minor"/>
    </font>
    <font>
      <sz val="12"/>
      <name val="Calibri"/>
      <family val="2"/>
      <scheme val="minor"/>
    </font>
    <font>
      <sz val="10"/>
      <color rgb="FF4D4D4D"/>
      <name val="Calibri"/>
      <family val="2"/>
      <scheme val="minor"/>
    </font>
    <font>
      <b/>
      <sz val="14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sz val="8"/>
      <color theme="0" tint="-0.499984740745262"/>
      <name val="Arial Narrow"/>
      <family val="2"/>
    </font>
    <font>
      <b/>
      <sz val="8"/>
      <color theme="0" tint="-0.499984740745262"/>
      <name val="Arial Narrow"/>
      <family val="2"/>
    </font>
    <font>
      <i/>
      <sz val="9"/>
      <color theme="0" tint="-0.499984740745262"/>
      <name val="Calibri"/>
      <family val="2"/>
      <scheme val="minor"/>
    </font>
    <font>
      <b/>
      <i/>
      <u/>
      <sz val="9"/>
      <color theme="0" tint="-0.499984740745262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9"/>
      <color theme="1" tint="0.499984740745262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rgb="FF003366"/>
      <name val="Calibri"/>
      <family val="2"/>
      <scheme val="minor"/>
    </font>
    <font>
      <b/>
      <sz val="20"/>
      <color rgb="FF003366"/>
      <name val="Calibri"/>
      <family val="2"/>
      <scheme val="minor"/>
    </font>
    <font>
      <sz val="10"/>
      <name val="Calibri"/>
      <family val="2"/>
    </font>
    <font>
      <sz val="8"/>
      <color rgb="FF000000"/>
      <name val="Arial Narrow"/>
      <family val="2"/>
    </font>
    <font>
      <sz val="10"/>
      <color rgb="FF4D4D4D"/>
      <name val="Calibri"/>
      <family val="2"/>
    </font>
    <font>
      <b/>
      <sz val="8"/>
      <color rgb="FF003366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lightUp">
        <fgColor theme="0"/>
        <bgColor theme="0"/>
      </patternFill>
    </fill>
    <fill>
      <patternFill patternType="solid">
        <fgColor theme="2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2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FFFFFF"/>
        <bgColor rgb="FFFFFFFF"/>
      </patternFill>
    </fill>
    <fill>
      <patternFill patternType="lightUp">
        <fgColor rgb="FFFFFFFF"/>
        <bgColor rgb="FFFFFFFF"/>
      </patternFill>
    </fill>
    <fill>
      <patternFill patternType="solid">
        <fgColor rgb="FFD2DDE4"/>
        <bgColor indexed="64"/>
      </patternFill>
    </fill>
    <fill>
      <patternFill patternType="solid">
        <fgColor rgb="FFD2DDE4"/>
        <bgColor theme="0"/>
      </patternFill>
    </fill>
  </fills>
  <borders count="41">
    <border>
      <left/>
      <right/>
      <top/>
      <bottom/>
      <diagonal/>
    </border>
    <border>
      <left/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dotted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rgb="FF4D4D4D"/>
      </left>
      <right style="medium">
        <color rgb="FF4D4D4D"/>
      </right>
      <top style="medium">
        <color rgb="FF4D4D4D"/>
      </top>
      <bottom/>
      <diagonal/>
    </border>
    <border>
      <left style="medium">
        <color rgb="FF4D4D4D"/>
      </left>
      <right style="medium">
        <color rgb="FF4D4D4D"/>
      </right>
      <top/>
      <bottom style="thin">
        <color rgb="FF4D4D4D"/>
      </bottom>
      <diagonal/>
    </border>
    <border>
      <left style="medium">
        <color rgb="FF4D4D4D"/>
      </left>
      <right style="medium">
        <color rgb="FF4D4D4D"/>
      </right>
      <top style="thin">
        <color rgb="FF4D4D4D"/>
      </top>
      <bottom/>
      <diagonal/>
    </border>
    <border>
      <left style="medium">
        <color rgb="FF4D4D4D"/>
      </left>
      <right style="medium">
        <color rgb="FF4D4D4D"/>
      </right>
      <top/>
      <bottom/>
      <diagonal/>
    </border>
    <border>
      <left style="medium">
        <color rgb="FF4D4D4D"/>
      </left>
      <right style="medium">
        <color rgb="FF4D4D4D"/>
      </right>
      <top/>
      <bottom style="medium">
        <color rgb="FF4D4D4D"/>
      </bottom>
      <diagonal/>
    </border>
    <border>
      <left style="thin">
        <color rgb="FF003366"/>
      </left>
      <right/>
      <top style="thin">
        <color rgb="FF003366"/>
      </top>
      <bottom/>
      <diagonal/>
    </border>
    <border>
      <left/>
      <right/>
      <top style="thin">
        <color rgb="FF003366"/>
      </top>
      <bottom/>
      <diagonal/>
    </border>
    <border>
      <left style="thin">
        <color rgb="FF003366"/>
      </left>
      <right/>
      <top/>
      <bottom/>
      <diagonal/>
    </border>
    <border>
      <left style="medium">
        <color rgb="FFFFCC33"/>
      </left>
      <right style="thin">
        <color rgb="FFFFCC33"/>
      </right>
      <top style="medium">
        <color rgb="FF4D4D4D"/>
      </top>
      <bottom style="medium">
        <color rgb="FFFFCC33"/>
      </bottom>
      <diagonal/>
    </border>
    <border>
      <left style="thin">
        <color rgb="FFFFCC33"/>
      </left>
      <right style="dotted">
        <color rgb="FFF4AA00"/>
      </right>
      <top style="medium">
        <color theme="1" tint="0.499984740745262"/>
      </top>
      <bottom style="medium">
        <color rgb="FFFFCC33"/>
      </bottom>
      <diagonal/>
    </border>
    <border>
      <left style="dotted">
        <color rgb="FFF4AA00"/>
      </left>
      <right style="dotted">
        <color rgb="FFF4AA00"/>
      </right>
      <top style="medium">
        <color theme="1" tint="0.499984740745262"/>
      </top>
      <bottom style="medium">
        <color rgb="FFFFCC33"/>
      </bottom>
      <diagonal/>
    </border>
    <border>
      <left style="dotted">
        <color rgb="FFF4AA00"/>
      </left>
      <right style="thin">
        <color rgb="FFFFCC33"/>
      </right>
      <top style="medium">
        <color theme="1" tint="0.499984740745262"/>
      </top>
      <bottom style="medium">
        <color rgb="FFFFCC33"/>
      </bottom>
      <diagonal/>
    </border>
    <border>
      <left style="medium">
        <color rgb="FF003366"/>
      </left>
      <right/>
      <top style="medium">
        <color rgb="FF003366"/>
      </top>
      <bottom style="medium">
        <color rgb="FF003366"/>
      </bottom>
      <diagonal/>
    </border>
    <border>
      <left/>
      <right style="medium">
        <color rgb="FF003366"/>
      </right>
      <top style="medium">
        <color rgb="FF003366"/>
      </top>
      <bottom style="medium">
        <color rgb="FF003366"/>
      </bottom>
      <diagonal/>
    </border>
    <border>
      <left style="mediumDashed">
        <color rgb="FF003366"/>
      </left>
      <right/>
      <top style="medium">
        <color rgb="FF003366"/>
      </top>
      <bottom/>
      <diagonal/>
    </border>
    <border>
      <left/>
      <right style="mediumDashed">
        <color rgb="FF003366"/>
      </right>
      <top style="medium">
        <color rgb="FF003366"/>
      </top>
      <bottom/>
      <diagonal/>
    </border>
    <border>
      <left style="mediumDashed">
        <color rgb="FF003366"/>
      </left>
      <right/>
      <top/>
      <bottom/>
      <diagonal/>
    </border>
    <border>
      <left/>
      <right style="mediumDashed">
        <color rgb="FF003366"/>
      </right>
      <top/>
      <bottom/>
      <diagonal/>
    </border>
    <border>
      <left style="mediumDashed">
        <color rgb="FF003366"/>
      </left>
      <right/>
      <top/>
      <bottom style="medium">
        <color rgb="FF003366"/>
      </bottom>
      <diagonal/>
    </border>
    <border>
      <left/>
      <right style="mediumDashed">
        <color rgb="FF003366"/>
      </right>
      <top/>
      <bottom style="medium">
        <color rgb="FF003366"/>
      </bottom>
      <diagonal/>
    </border>
    <border>
      <left/>
      <right/>
      <top/>
      <bottom style="thin">
        <color rgb="FFFFCC33"/>
      </bottom>
      <diagonal/>
    </border>
    <border>
      <left style="dotted">
        <color rgb="FFF4AA00"/>
      </left>
      <right style="medium">
        <color rgb="FFFFCC33"/>
      </right>
      <top style="medium">
        <color theme="1" tint="0.499984740745262"/>
      </top>
      <bottom style="medium">
        <color rgb="FFFFCC33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7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20" fontId="3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 vertical="center"/>
    </xf>
    <xf numFmtId="0" fontId="9" fillId="2" borderId="0" xfId="0" applyFont="1" applyFill="1" applyAlignment="1">
      <alignment wrapText="1"/>
    </xf>
    <xf numFmtId="0" fontId="1" fillId="2" borderId="0" xfId="0" applyFont="1" applyFill="1" applyAlignment="1">
      <alignment vertical="top" wrapText="1"/>
    </xf>
    <xf numFmtId="0" fontId="20" fillId="2" borderId="0" xfId="0" applyFont="1" applyFill="1" applyAlignment="1">
      <alignment horizontal="right" vertical="center"/>
    </xf>
    <xf numFmtId="0" fontId="20" fillId="0" borderId="0" xfId="0" applyFont="1"/>
    <xf numFmtId="0" fontId="6" fillId="2" borderId="0" xfId="0" applyFont="1" applyFill="1" applyAlignment="1">
      <alignment horizontal="right" vertical="center" wrapText="1"/>
    </xf>
    <xf numFmtId="0" fontId="21" fillId="2" borderId="0" xfId="0" applyFont="1" applyFill="1"/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6" fillId="2" borderId="0" xfId="0" applyFont="1" applyFill="1"/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2" fontId="6" fillId="0" borderId="0" xfId="0" applyNumberFormat="1" applyFont="1"/>
    <xf numFmtId="1" fontId="6" fillId="0" borderId="0" xfId="0" applyNumberFormat="1" applyFont="1"/>
    <xf numFmtId="2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5" fontId="4" fillId="2" borderId="6" xfId="0" applyNumberFormat="1" applyFont="1" applyFill="1" applyBorder="1" applyAlignment="1">
      <alignment horizontal="center" vertical="center"/>
    </xf>
    <xf numFmtId="14" fontId="6" fillId="0" borderId="0" xfId="0" applyNumberFormat="1" applyFont="1"/>
    <xf numFmtId="0" fontId="6" fillId="2" borderId="0" xfId="0" quotePrefix="1" applyFont="1" applyFill="1"/>
    <xf numFmtId="1" fontId="3" fillId="2" borderId="0" xfId="0" applyNumberFormat="1" applyFont="1" applyFill="1" applyAlignment="1">
      <alignment vertical="center"/>
    </xf>
    <xf numFmtId="1" fontId="23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top"/>
    </xf>
    <xf numFmtId="0" fontId="5" fillId="2" borderId="0" xfId="0" applyFont="1" applyFill="1" applyAlignment="1">
      <alignment horizontal="right" vertical="center" indent="1" shrinkToFit="1"/>
    </xf>
    <xf numFmtId="0" fontId="15" fillId="4" borderId="0" xfId="0" applyFont="1" applyFill="1" applyAlignment="1">
      <alignment horizontal="left" vertical="center" wrapText="1"/>
    </xf>
    <xf numFmtId="0" fontId="6" fillId="4" borderId="0" xfId="0" applyFont="1" applyFill="1"/>
    <xf numFmtId="0" fontId="12" fillId="4" borderId="0" xfId="0" applyFont="1" applyFill="1" applyAlignment="1">
      <alignment horizontal="right" vertical="center" wrapText="1"/>
    </xf>
    <xf numFmtId="0" fontId="25" fillId="8" borderId="24" xfId="0" applyFont="1" applyFill="1" applyBorder="1"/>
    <xf numFmtId="0" fontId="25" fillId="8" borderId="26" xfId="0" applyFont="1" applyFill="1" applyBorder="1"/>
    <xf numFmtId="0" fontId="27" fillId="9" borderId="0" xfId="0" applyFont="1" applyFill="1"/>
    <xf numFmtId="0" fontId="28" fillId="10" borderId="0" xfId="0" applyFont="1" applyFill="1" applyAlignment="1">
      <alignment horizontal="left" vertical="center" wrapText="1"/>
    </xf>
    <xf numFmtId="1" fontId="13" fillId="12" borderId="19" xfId="0" applyNumberFormat="1" applyFont="1" applyFill="1" applyBorder="1" applyAlignment="1" applyProtection="1">
      <alignment horizontal="center" vertical="center"/>
      <protection locked="0"/>
    </xf>
    <xf numFmtId="1" fontId="8" fillId="11" borderId="11" xfId="0" applyNumberFormat="1" applyFont="1" applyFill="1" applyBorder="1" applyAlignment="1" applyProtection="1">
      <alignment horizontal="center" vertical="center"/>
      <protection locked="0"/>
    </xf>
    <xf numFmtId="1" fontId="8" fillId="11" borderId="12" xfId="0" applyNumberFormat="1" applyFont="1" applyFill="1" applyBorder="1" applyAlignment="1" applyProtection="1">
      <alignment horizontal="center" vertical="center"/>
      <protection locked="0"/>
    </xf>
    <xf numFmtId="1" fontId="8" fillId="11" borderId="13" xfId="0" applyNumberFormat="1" applyFont="1" applyFill="1" applyBorder="1" applyAlignment="1" applyProtection="1">
      <alignment horizontal="center" vertical="center"/>
      <protection locked="0"/>
    </xf>
    <xf numFmtId="1" fontId="8" fillId="11" borderId="14" xfId="0" applyNumberFormat="1" applyFont="1" applyFill="1" applyBorder="1" applyAlignment="1" applyProtection="1">
      <alignment horizontal="center" vertical="center"/>
      <protection locked="0"/>
    </xf>
    <xf numFmtId="1" fontId="8" fillId="11" borderId="18" xfId="0" applyNumberFormat="1" applyFont="1" applyFill="1" applyBorder="1" applyAlignment="1" applyProtection="1">
      <alignment horizontal="center" vertical="center"/>
      <protection locked="0"/>
    </xf>
    <xf numFmtId="1" fontId="8" fillId="11" borderId="17" xfId="0" applyNumberFormat="1" applyFont="1" applyFill="1" applyBorder="1" applyAlignment="1" applyProtection="1">
      <alignment horizontal="center" vertical="center"/>
      <protection locked="0"/>
    </xf>
    <xf numFmtId="1" fontId="8" fillId="11" borderId="15" xfId="0" applyNumberFormat="1" applyFont="1" applyFill="1" applyBorder="1" applyAlignment="1" applyProtection="1">
      <alignment horizontal="center" vertical="center"/>
      <protection locked="0"/>
    </xf>
    <xf numFmtId="1" fontId="8" fillId="11" borderId="16" xfId="0" applyNumberFormat="1" applyFont="1" applyFill="1" applyBorder="1" applyAlignment="1" applyProtection="1">
      <alignment horizontal="center" vertical="center"/>
      <protection locked="0"/>
    </xf>
    <xf numFmtId="1" fontId="13" fillId="7" borderId="30" xfId="0" applyNumberFormat="1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 wrapText="1"/>
    </xf>
    <xf numFmtId="0" fontId="3" fillId="2" borderId="39" xfId="0" applyFont="1" applyFill="1" applyBorder="1"/>
    <xf numFmtId="0" fontId="6" fillId="0" borderId="39" xfId="0" applyFont="1" applyBorder="1"/>
    <xf numFmtId="0" fontId="27" fillId="0" borderId="0" xfId="0" applyFont="1"/>
    <xf numFmtId="0" fontId="27" fillId="10" borderId="0" xfId="0" applyFont="1" applyFill="1"/>
    <xf numFmtId="0" fontId="29" fillId="10" borderId="0" xfId="0" applyFont="1" applyFill="1" applyAlignment="1">
      <alignment horizontal="right" vertical="center" wrapText="1"/>
    </xf>
    <xf numFmtId="1" fontId="13" fillId="7" borderId="40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left" vertical="top" wrapText="1"/>
    </xf>
    <xf numFmtId="0" fontId="6" fillId="2" borderId="0" xfId="0" applyFont="1" applyFill="1"/>
    <xf numFmtId="0" fontId="6" fillId="2" borderId="0" xfId="0" applyFont="1" applyFill="1" applyAlignment="1">
      <alignment vertical="top"/>
    </xf>
    <xf numFmtId="0" fontId="8" fillId="5" borderId="9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1" fontId="8" fillId="11" borderId="39" xfId="0" applyNumberFormat="1" applyFont="1" applyFill="1" applyBorder="1" applyAlignment="1" applyProtection="1">
      <alignment horizontal="right" vertical="center"/>
      <protection locked="0"/>
    </xf>
    <xf numFmtId="2" fontId="13" fillId="3" borderId="31" xfId="0" applyNumberFormat="1" applyFont="1" applyFill="1" applyBorder="1" applyAlignment="1">
      <alignment horizontal="center" vertical="center"/>
    </xf>
    <xf numFmtId="2" fontId="13" fillId="3" borderId="32" xfId="0" applyNumberFormat="1" applyFont="1" applyFill="1" applyBorder="1" applyAlignment="1">
      <alignment horizontal="center" vertical="center"/>
    </xf>
    <xf numFmtId="1" fontId="13" fillId="5" borderId="28" xfId="0" applyNumberFormat="1" applyFont="1" applyFill="1" applyBorder="1" applyAlignment="1">
      <alignment horizontal="right" vertical="center" shrinkToFit="1"/>
    </xf>
    <xf numFmtId="1" fontId="13" fillId="5" borderId="29" xfId="0" applyNumberFormat="1" applyFont="1" applyFill="1" applyBorder="1" applyAlignment="1">
      <alignment horizontal="right" vertical="center" shrinkToFit="1"/>
    </xf>
    <xf numFmtId="1" fontId="3" fillId="2" borderId="0" xfId="0" applyNumberFormat="1" applyFont="1" applyFill="1" applyAlignment="1">
      <alignment vertical="center"/>
    </xf>
    <xf numFmtId="1" fontId="23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right" vertical="center" indent="1" shrinkToFit="1"/>
    </xf>
    <xf numFmtId="0" fontId="3" fillId="2" borderId="39" xfId="0" applyFont="1" applyFill="1" applyBorder="1"/>
    <xf numFmtId="0" fontId="1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left"/>
    </xf>
    <xf numFmtId="0" fontId="8" fillId="11" borderId="39" xfId="0" applyFont="1" applyFill="1" applyBorder="1" applyAlignment="1" applyProtection="1">
      <alignment horizontal="center" vertical="center"/>
      <protection locked="0"/>
    </xf>
    <xf numFmtId="0" fontId="26" fillId="6" borderId="25" xfId="0" applyFont="1" applyFill="1" applyBorder="1" applyAlignment="1">
      <alignment horizontal="left" vertical="center"/>
    </xf>
    <xf numFmtId="0" fontId="2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8" fillId="5" borderId="7" xfId="0" applyFont="1" applyFill="1" applyBorder="1" applyAlignment="1">
      <alignment horizontal="center"/>
    </xf>
    <xf numFmtId="0" fontId="8" fillId="11" borderId="39" xfId="0" applyFont="1" applyFill="1" applyBorder="1" applyAlignment="1" applyProtection="1">
      <alignment horizontal="left" vertical="center"/>
      <protection locked="0"/>
    </xf>
    <xf numFmtId="0" fontId="8" fillId="5" borderId="8" xfId="0" applyFont="1" applyFill="1" applyBorder="1"/>
    <xf numFmtId="0" fontId="8" fillId="2" borderId="0" xfId="0" applyFont="1" applyFill="1" applyAlignment="1">
      <alignment horizontal="center" wrapText="1"/>
    </xf>
    <xf numFmtId="0" fontId="17" fillId="0" borderId="0" xfId="0" applyFont="1" applyAlignment="1">
      <alignment horizontal="left" vertical="top" wrapText="1" indent="1"/>
    </xf>
    <xf numFmtId="0" fontId="18" fillId="2" borderId="0" xfId="0" applyFont="1" applyFill="1" applyAlignment="1">
      <alignment horizontal="left" vertical="top" wrapText="1" indent="1"/>
    </xf>
    <xf numFmtId="0" fontId="14" fillId="2" borderId="0" xfId="0" applyFont="1" applyFill="1" applyAlignment="1">
      <alignment horizontal="left" vertical="top" wrapText="1"/>
    </xf>
    <xf numFmtId="2" fontId="13" fillId="12" borderId="19" xfId="0" applyNumberFormat="1" applyFont="1" applyFill="1" applyBorder="1" applyAlignment="1" applyProtection="1">
      <alignment horizontal="center" vertical="center"/>
      <protection locked="0"/>
    </xf>
    <xf numFmtId="2" fontId="13" fillId="12" borderId="20" xfId="0" applyNumberFormat="1" applyFont="1" applyFill="1" applyBorder="1" applyAlignment="1" applyProtection="1">
      <alignment horizontal="center" vertical="center"/>
      <protection locked="0"/>
    </xf>
    <xf numFmtId="0" fontId="22" fillId="0" borderId="21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2" fontId="13" fillId="5" borderId="31" xfId="0" applyNumberFormat="1" applyFont="1" applyFill="1" applyBorder="1" applyAlignment="1">
      <alignment horizontal="center" vertical="center"/>
    </xf>
    <xf numFmtId="2" fontId="13" fillId="5" borderId="32" xfId="0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2" borderId="33" xfId="0" applyFont="1" applyFill="1" applyBorder="1" applyAlignment="1">
      <alignment horizontal="center" vertical="top"/>
    </xf>
    <xf numFmtId="0" fontId="3" fillId="2" borderId="34" xfId="0" applyFont="1" applyFill="1" applyBorder="1" applyAlignment="1">
      <alignment horizontal="center" vertical="top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theme="0"/>
      </font>
    </dxf>
    <dxf>
      <font>
        <strike val="0"/>
        <color theme="2"/>
      </font>
    </dxf>
    <dxf>
      <font>
        <strike val="0"/>
        <color theme="1"/>
      </font>
    </dxf>
    <dxf>
      <font>
        <color theme="1"/>
      </font>
    </dxf>
    <dxf>
      <font>
        <strike val="0"/>
        <color theme="0"/>
      </font>
    </dxf>
    <dxf>
      <font>
        <strike val="0"/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F993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33"/>
      <color rgb="FF336699"/>
      <color rgb="FFD0D0D0"/>
      <color rgb="FFF6F6F6"/>
      <color rgb="FFFFEDB9"/>
      <color rgb="FF003366"/>
      <color rgb="FFF4AA00"/>
      <color rgb="FFD2DDE4"/>
      <color rgb="FFFFFF99"/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4695</xdr:colOff>
      <xdr:row>1</xdr:row>
      <xdr:rowOff>42862</xdr:rowOff>
    </xdr:from>
    <xdr:to>
      <xdr:col>2</xdr:col>
      <xdr:colOff>438387</xdr:colOff>
      <xdr:row>2</xdr:row>
      <xdr:rowOff>124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" y="100012"/>
          <a:ext cx="1365025" cy="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olt">
      <a:dk1>
        <a:sysClr val="windowText" lastClr="000000"/>
      </a:dk1>
      <a:lt1>
        <a:sysClr val="window" lastClr="FFFFFF"/>
      </a:lt1>
      <a:dk2>
        <a:srgbClr val="333333"/>
      </a:dk2>
      <a:lt2>
        <a:srgbClr val="EEECE1"/>
      </a:lt2>
      <a:accent1>
        <a:srgbClr val="F3C200"/>
      </a:accent1>
      <a:accent2>
        <a:srgbClr val="FFFFCC"/>
      </a:accent2>
      <a:accent3>
        <a:srgbClr val="E36C09"/>
      </a:accent3>
      <a:accent4>
        <a:srgbClr val="ADADAD"/>
      </a:accent4>
      <a:accent5>
        <a:srgbClr val="191919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AX30"/>
  <sheetViews>
    <sheetView showGridLines="0" tabSelected="1" showOutlineSymbols="0" topLeftCell="A7" zoomScaleNormal="100" zoomScaleSheetLayoutView="85" workbookViewId="0">
      <selection activeCell="M15" sqref="M15"/>
    </sheetView>
  </sheetViews>
  <sheetFormatPr baseColWidth="10" defaultColWidth="9.1796875" defaultRowHeight="13" x14ac:dyDescent="0.3"/>
  <cols>
    <col min="1" max="1" width="1.26953125" style="1" customWidth="1"/>
    <col min="2" max="2" width="12.7265625" style="1" customWidth="1"/>
    <col min="3" max="3" width="10.7265625" style="1" customWidth="1"/>
    <col min="4" max="5" width="5.7265625" style="1" customWidth="1"/>
    <col min="6" max="6" width="10.7265625" style="1" customWidth="1"/>
    <col min="7" max="8" width="5.7265625" style="1" customWidth="1"/>
    <col min="9" max="9" width="10.7265625" style="1" customWidth="1"/>
    <col min="10" max="11" width="5.7265625" style="1" customWidth="1"/>
    <col min="12" max="12" width="10.7265625" style="1" customWidth="1"/>
    <col min="13" max="14" width="5.7265625" style="1" customWidth="1"/>
    <col min="15" max="15" width="10.7265625" style="1" customWidth="1"/>
    <col min="16" max="17" width="5.7265625" style="1" customWidth="1"/>
    <col min="18" max="18" width="1.7265625" style="1" customWidth="1"/>
    <col min="19" max="20" width="6.7265625" style="1" customWidth="1"/>
    <col min="21" max="21" width="1.7265625" style="1" customWidth="1"/>
    <col min="22" max="22" width="9.1796875" style="1"/>
    <col min="23" max="23" width="10.453125" style="1" bestFit="1" customWidth="1"/>
    <col min="24" max="24" width="0" style="1" hidden="1" customWidth="1"/>
    <col min="25" max="26" width="9.1796875" style="1" hidden="1" customWidth="1"/>
    <col min="27" max="27" width="12.54296875" style="1" hidden="1" customWidth="1"/>
    <col min="28" max="50" width="9.1796875" style="1" hidden="1" customWidth="1"/>
    <col min="51" max="51" width="0" style="1" hidden="1" customWidth="1"/>
    <col min="52" max="16384" width="9.1796875" style="1"/>
  </cols>
  <sheetData>
    <row r="1" spans="1:50" ht="5.15" customHeight="1" x14ac:dyDescent="0.3">
      <c r="A1" s="61"/>
      <c r="B1" s="61"/>
      <c r="C1" s="61"/>
      <c r="U1" s="27"/>
    </row>
    <row r="2" spans="1:50" ht="24.75" customHeight="1" x14ac:dyDescent="0.3">
      <c r="A2" s="46"/>
      <c r="B2" s="47"/>
      <c r="C2" s="47"/>
      <c r="D2" s="41"/>
      <c r="E2" s="65" t="s">
        <v>37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27"/>
    </row>
    <row r="3" spans="1:50" ht="15" customHeight="1" x14ac:dyDescent="0.3">
      <c r="A3" s="46"/>
      <c r="B3" s="62"/>
      <c r="C3" s="63"/>
      <c r="D3" s="43"/>
      <c r="E3" s="43"/>
      <c r="F3" s="43"/>
      <c r="G3" s="43"/>
      <c r="H3" s="43"/>
      <c r="I3" s="43"/>
      <c r="J3" s="43"/>
      <c r="K3" s="43"/>
      <c r="L3" s="43"/>
      <c r="M3" s="43"/>
      <c r="O3" s="42"/>
      <c r="P3" s="42"/>
      <c r="U3" s="27"/>
    </row>
    <row r="4" spans="1:50" ht="30" customHeight="1" x14ac:dyDescent="0.3">
      <c r="A4" s="44"/>
      <c r="B4" s="84" t="s">
        <v>39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27"/>
    </row>
    <row r="5" spans="1:50" ht="12.65" customHeight="1" x14ac:dyDescent="0.3">
      <c r="A5" s="45"/>
      <c r="B5" s="85" t="s">
        <v>40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27"/>
      <c r="AA5" s="35">
        <f>DATE(M11,J8,1)</f>
        <v>42735</v>
      </c>
    </row>
    <row r="6" spans="1:50" ht="12.65" customHeight="1" x14ac:dyDescent="0.3">
      <c r="A6" s="27"/>
      <c r="B6" s="3"/>
      <c r="C6" s="27"/>
      <c r="D6" s="27"/>
      <c r="E6" s="27"/>
      <c r="F6" s="27"/>
      <c r="G6" s="27"/>
      <c r="H6" s="27"/>
      <c r="I6" s="27"/>
      <c r="J6" s="27"/>
      <c r="K6" s="27"/>
      <c r="L6" s="36"/>
      <c r="M6" s="27"/>
      <c r="N6" s="27"/>
      <c r="O6" s="27"/>
      <c r="P6" s="27"/>
      <c r="Q6" s="27"/>
      <c r="R6" s="27"/>
      <c r="S6" s="27"/>
      <c r="T6" s="27"/>
      <c r="U6" s="27"/>
      <c r="X6" s="31"/>
      <c r="AA6" s="35">
        <f>DATE(M11,J8+1,1)-1</f>
        <v>42765</v>
      </c>
    </row>
    <row r="7" spans="1:50" ht="12.65" customHeight="1" x14ac:dyDescent="0.3">
      <c r="A7" s="17" t="s">
        <v>13</v>
      </c>
      <c r="B7" s="86" t="s">
        <v>36</v>
      </c>
      <c r="C7" s="86"/>
      <c r="D7" s="86"/>
      <c r="E7" s="86"/>
      <c r="F7" s="86"/>
      <c r="G7" s="27"/>
      <c r="H7" s="27"/>
      <c r="I7" s="27"/>
      <c r="J7" s="27"/>
      <c r="K7" s="27"/>
      <c r="L7" s="27"/>
      <c r="M7" s="27"/>
      <c r="N7" s="27"/>
      <c r="O7" s="92" t="s">
        <v>17</v>
      </c>
      <c r="P7" s="92"/>
      <c r="Q7" s="92"/>
      <c r="R7" s="27"/>
      <c r="U7" s="27"/>
      <c r="AA7" s="1">
        <f>NETWORKDAYS(AA5,AA6)</f>
        <v>21</v>
      </c>
    </row>
    <row r="8" spans="1:50" ht="10" customHeight="1" x14ac:dyDescent="0.3">
      <c r="A8" s="27"/>
      <c r="B8" s="27"/>
      <c r="C8" s="27"/>
      <c r="D8" s="27"/>
      <c r="E8" s="27"/>
      <c r="F8" s="27"/>
      <c r="G8" s="27"/>
      <c r="H8" s="27"/>
      <c r="I8" s="27"/>
      <c r="J8" s="20">
        <f>IF(OR(M9="JAN",M9="January"),1,IF(OR(M9="FEB",M9="February"),2,IF(OR(M9="MAR",M9="March"),3,IF(OR(M9="APR",M9="April"),4,IF(M9="MAY",5,IF(OR(M9="JUN",M9="June"),6,IF(OR(M9="JUL",M9="July"),7,IF(OR(M9="AUG",M9="August"),8,IF(OR(M9="SEP",M9="September"),9,IF(OR(M9="OCT",M9="October"),10,IF(OR(M9="NOV",M9="November"),11,IF(OR(M9="DEC",M9="December"),12,M9))))))))))))</f>
        <v>1</v>
      </c>
      <c r="K8" s="20"/>
      <c r="L8" s="27"/>
      <c r="M8" s="27"/>
      <c r="N8" s="27"/>
      <c r="O8" s="92"/>
      <c r="P8" s="92"/>
      <c r="Q8" s="92"/>
      <c r="R8" s="27"/>
      <c r="U8" s="27"/>
    </row>
    <row r="9" spans="1:50" ht="22.5" customHeight="1" x14ac:dyDescent="0.3">
      <c r="A9" s="27"/>
      <c r="B9" s="4" t="s">
        <v>2</v>
      </c>
      <c r="C9" s="88"/>
      <c r="D9" s="88"/>
      <c r="E9" s="88"/>
      <c r="F9" s="88"/>
      <c r="G9" s="5"/>
      <c r="H9" s="93" t="s">
        <v>26</v>
      </c>
      <c r="I9" s="93"/>
      <c r="J9" s="93"/>
      <c r="K9" s="93"/>
      <c r="L9" s="21" t="s">
        <v>21</v>
      </c>
      <c r="M9" s="72" t="s">
        <v>35</v>
      </c>
      <c r="N9" s="72"/>
      <c r="O9" s="91" t="s">
        <v>38</v>
      </c>
      <c r="P9" s="91"/>
      <c r="Q9" s="91"/>
      <c r="R9" s="91"/>
      <c r="U9" s="27"/>
      <c r="AA9" s="1" t="e">
        <f>(+B13/B18)*AA7</f>
        <v>#DIV/0!</v>
      </c>
    </row>
    <row r="10" spans="1:50" ht="9" customHeight="1" x14ac:dyDescent="0.3">
      <c r="A10" s="27"/>
      <c r="B10" s="4"/>
      <c r="C10" s="4"/>
      <c r="D10" s="4"/>
      <c r="E10" s="4"/>
      <c r="F10" s="4"/>
      <c r="G10" s="4"/>
      <c r="H10" s="93"/>
      <c r="I10" s="93"/>
      <c r="J10" s="93"/>
      <c r="K10" s="93"/>
      <c r="L10" s="22"/>
      <c r="M10" s="15"/>
      <c r="N10" s="15"/>
      <c r="O10" s="91"/>
      <c r="P10" s="91"/>
      <c r="Q10" s="91"/>
      <c r="R10" s="91"/>
      <c r="U10" s="27"/>
    </row>
    <row r="11" spans="1:50" ht="22.5" customHeight="1" x14ac:dyDescent="0.3">
      <c r="A11" s="27"/>
      <c r="B11" s="4" t="s">
        <v>1</v>
      </c>
      <c r="C11" s="88"/>
      <c r="D11" s="88"/>
      <c r="E11" s="88"/>
      <c r="F11" s="88"/>
      <c r="G11" s="19"/>
      <c r="H11" s="93"/>
      <c r="I11" s="93"/>
      <c r="J11" s="93"/>
      <c r="K11" s="93"/>
      <c r="L11" s="21" t="s">
        <v>22</v>
      </c>
      <c r="M11" s="72">
        <v>2021</v>
      </c>
      <c r="N11" s="72"/>
      <c r="O11" s="91"/>
      <c r="P11" s="91"/>
      <c r="Q11" s="91"/>
      <c r="R11" s="91"/>
      <c r="U11" s="27"/>
      <c r="AS11" s="30"/>
    </row>
    <row r="12" spans="1:50" ht="9" customHeight="1" thickBot="1" x14ac:dyDescent="0.35">
      <c r="A12" s="27"/>
      <c r="B12" s="27"/>
      <c r="C12" s="27"/>
      <c r="D12" s="27"/>
      <c r="E12" s="27"/>
      <c r="F12" s="27"/>
      <c r="G12" s="27"/>
      <c r="H12" s="27"/>
      <c r="I12" s="6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3" spans="1:50" ht="15" customHeight="1" x14ac:dyDescent="0.3">
      <c r="B13" s="94"/>
      <c r="C13" s="70" t="s">
        <v>5</v>
      </c>
      <c r="D13" s="70"/>
      <c r="E13" s="71"/>
      <c r="F13" s="69" t="s">
        <v>6</v>
      </c>
      <c r="G13" s="70"/>
      <c r="H13" s="71"/>
      <c r="I13" s="69" t="s">
        <v>7</v>
      </c>
      <c r="J13" s="70"/>
      <c r="K13" s="71"/>
      <c r="L13" s="87" t="s">
        <v>8</v>
      </c>
      <c r="M13" s="87"/>
      <c r="N13" s="87"/>
      <c r="O13" s="87" t="s">
        <v>9</v>
      </c>
      <c r="P13" s="69"/>
      <c r="Q13" s="89"/>
      <c r="R13" s="9"/>
      <c r="S13" s="90" t="s">
        <v>32</v>
      </c>
      <c r="T13" s="90"/>
      <c r="U13" s="27"/>
    </row>
    <row r="14" spans="1:50" ht="10" customHeight="1" x14ac:dyDescent="0.3">
      <c r="B14" s="95"/>
      <c r="C14" s="29" t="s">
        <v>0</v>
      </c>
      <c r="D14" s="29" t="s">
        <v>23</v>
      </c>
      <c r="E14" s="29" t="s">
        <v>24</v>
      </c>
      <c r="F14" s="28" t="s">
        <v>0</v>
      </c>
      <c r="G14" s="29" t="s">
        <v>23</v>
      </c>
      <c r="H14" s="23" t="s">
        <v>24</v>
      </c>
      <c r="I14" s="28" t="s">
        <v>0</v>
      </c>
      <c r="J14" s="29" t="s">
        <v>23</v>
      </c>
      <c r="K14" s="23" t="s">
        <v>24</v>
      </c>
      <c r="L14" s="28" t="s">
        <v>0</v>
      </c>
      <c r="M14" s="29" t="s">
        <v>23</v>
      </c>
      <c r="N14" s="23" t="s">
        <v>24</v>
      </c>
      <c r="O14" s="28" t="s">
        <v>0</v>
      </c>
      <c r="P14" s="29" t="s">
        <v>23</v>
      </c>
      <c r="Q14" s="24" t="s">
        <v>24</v>
      </c>
      <c r="R14" s="9"/>
      <c r="S14" s="90"/>
      <c r="T14" s="90"/>
      <c r="U14" s="27"/>
      <c r="Y14" s="99" t="s">
        <v>27</v>
      </c>
      <c r="Z14" s="99"/>
      <c r="AA14" s="99"/>
      <c r="AC14" s="99" t="s">
        <v>28</v>
      </c>
      <c r="AD14" s="99"/>
      <c r="AE14" s="99"/>
      <c r="AG14" s="99" t="s">
        <v>29</v>
      </c>
      <c r="AH14" s="99"/>
      <c r="AI14" s="99"/>
      <c r="AK14" s="99" t="s">
        <v>30</v>
      </c>
      <c r="AL14" s="99"/>
      <c r="AM14" s="99"/>
      <c r="AO14" s="99" t="s">
        <v>31</v>
      </c>
      <c r="AP14" s="99"/>
      <c r="AQ14" s="99"/>
    </row>
    <row r="15" spans="1:50" ht="22.5" customHeight="1" thickBot="1" x14ac:dyDescent="0.35">
      <c r="A15" s="18"/>
      <c r="B15" s="96" t="s">
        <v>33</v>
      </c>
      <c r="C15" s="34">
        <f>IF(M9="","",DATE(M11,J8,1))</f>
        <v>42735</v>
      </c>
      <c r="D15" s="49"/>
      <c r="E15" s="50"/>
      <c r="F15" s="34">
        <f>IF(C21="","",IF(C21="N/A","N/A",IF(MONTH(C21+1)=MONTH($C$15),C21+1,"N/A")))</f>
        <v>42742</v>
      </c>
      <c r="G15" s="49"/>
      <c r="H15" s="50"/>
      <c r="I15" s="34">
        <f>IF(F21="","",IF(F21="N/A","N/A",IF(MONTH(F21+1)=MONTH($C$15),F21+1,"N/A")))</f>
        <v>42749</v>
      </c>
      <c r="J15" s="49"/>
      <c r="K15" s="50"/>
      <c r="L15" s="34">
        <f>IF(I21="","",IF(I21="N/A","N/A",IF(MONTH(I21+1)=MONTH($C$15),I21+1,"N/A")))</f>
        <v>42756</v>
      </c>
      <c r="M15" s="53"/>
      <c r="N15" s="50"/>
      <c r="O15" s="34">
        <f>IF(L21="","",IF(L21="N/A","N/A",IF(MONTH(L21+1)=MONTH($C$15),L21+1,"N/A")))</f>
        <v>42763</v>
      </c>
      <c r="P15" s="49"/>
      <c r="Q15" s="55"/>
      <c r="R15" s="8"/>
      <c r="S15" s="90"/>
      <c r="T15" s="90"/>
      <c r="U15" s="27"/>
      <c r="Y15" s="31">
        <f>+D15</f>
        <v>0</v>
      </c>
      <c r="Z15" s="1">
        <f t="shared" ref="Z15:Z21" si="0">+E15/60</f>
        <v>0</v>
      </c>
      <c r="AA15" s="30">
        <f>+Z15</f>
        <v>0</v>
      </c>
      <c r="AB15" s="30"/>
      <c r="AC15" s="31">
        <f>+G15</f>
        <v>0</v>
      </c>
      <c r="AD15" s="1">
        <f>+H15/60</f>
        <v>0</v>
      </c>
      <c r="AE15" s="30">
        <f>+AD15</f>
        <v>0</v>
      </c>
      <c r="AF15" s="31"/>
      <c r="AG15" s="31">
        <f>+J15</f>
        <v>0</v>
      </c>
      <c r="AH15" s="1">
        <f>+K15/60</f>
        <v>0</v>
      </c>
      <c r="AI15" s="30">
        <f>+AH15</f>
        <v>0</v>
      </c>
      <c r="AJ15" s="31"/>
      <c r="AK15" s="31">
        <f>+M15</f>
        <v>0</v>
      </c>
      <c r="AL15" s="1">
        <f>+N15/60</f>
        <v>0</v>
      </c>
      <c r="AM15" s="30">
        <f>+AL15</f>
        <v>0</v>
      </c>
      <c r="AO15" s="31">
        <f>+P15</f>
        <v>0</v>
      </c>
      <c r="AP15" s="1">
        <f>+Q15/60</f>
        <v>0</v>
      </c>
      <c r="AQ15" s="30">
        <f>+AP15</f>
        <v>0</v>
      </c>
      <c r="AS15" s="31">
        <f>+C22</f>
        <v>0</v>
      </c>
      <c r="AT15" s="1">
        <f>+E22/60</f>
        <v>0</v>
      </c>
      <c r="AU15" s="30">
        <f>+AT15</f>
        <v>0</v>
      </c>
      <c r="AV15" s="30">
        <f>ROUNDDOWN(B13,0)</f>
        <v>0</v>
      </c>
      <c r="AW15" s="30">
        <f>(+B13-AV15)</f>
        <v>0</v>
      </c>
      <c r="AX15" s="1">
        <f>(+AW15*0.6)</f>
        <v>0</v>
      </c>
    </row>
    <row r="16" spans="1:50" ht="22.5" customHeight="1" thickBot="1" x14ac:dyDescent="0.35">
      <c r="B16" s="97"/>
      <c r="C16" s="34">
        <f t="shared" ref="C16:C21" si="1">IF(C15="","",IF(C15="N/A","N/A",IF(MONTH(C15+1)=MONTH($C$15),C15+1,"N/A")))</f>
        <v>42736</v>
      </c>
      <c r="D16" s="49"/>
      <c r="E16" s="50"/>
      <c r="F16" s="34">
        <f t="shared" ref="F16:F21" si="2">IF(F15="","",IF(F15="N/A","N/A",IF(MONTH(F15+1)=MONTH($C$15),F15+1,"N/A")))</f>
        <v>42743</v>
      </c>
      <c r="G16" s="49"/>
      <c r="H16" s="50"/>
      <c r="I16" s="34">
        <f t="shared" ref="I16:I21" si="3">IF(I15="","",IF(I15="N/A","N/A",IF(MONTH(I15+1)=MONTH($C$15),I15+1,"N/A")))</f>
        <v>42750</v>
      </c>
      <c r="J16" s="49"/>
      <c r="K16" s="50"/>
      <c r="L16" s="34">
        <f t="shared" ref="L16:L21" si="4">IF(L15="","",IF(L15="N/A","N/A",IF(MONTH(L15+1)=MONTH($C$15),L15+1,"N/A")))</f>
        <v>42757</v>
      </c>
      <c r="M16" s="53"/>
      <c r="N16" s="50"/>
      <c r="O16" s="34">
        <f t="shared" ref="O16:O21" si="5">IF(O15="","",IF(O15="N/A","N/A",IF(MONTH(O15+1)=MONTH($C$15),O15+1,"N/A")))</f>
        <v>42764</v>
      </c>
      <c r="P16" s="49"/>
      <c r="Q16" s="55"/>
      <c r="R16" s="8"/>
      <c r="S16" s="73" t="e">
        <f>+AA9</f>
        <v>#DIV/0!</v>
      </c>
      <c r="T16" s="74"/>
      <c r="U16" s="27"/>
      <c r="Y16" s="31">
        <f t="shared" ref="Y16:Y21" si="6">+D16</f>
        <v>0</v>
      </c>
      <c r="Z16" s="1">
        <f t="shared" si="0"/>
        <v>0</v>
      </c>
      <c r="AA16" s="30">
        <f>+AA15+Z16</f>
        <v>0</v>
      </c>
      <c r="AC16" s="31">
        <f t="shared" ref="AC16:AC21" si="7">+G16</f>
        <v>0</v>
      </c>
      <c r="AD16" s="1">
        <f t="shared" ref="AD16:AD21" si="8">+H16/60</f>
        <v>0</v>
      </c>
      <c r="AE16" s="30">
        <f t="shared" ref="AE16:AE21" si="9">+AE15+AD16</f>
        <v>0</v>
      </c>
      <c r="AF16" s="31"/>
      <c r="AG16" s="31">
        <f t="shared" ref="AG16:AG21" si="10">+J16</f>
        <v>0</v>
      </c>
      <c r="AH16" s="1">
        <f t="shared" ref="AH16:AH21" si="11">+K16/60</f>
        <v>0</v>
      </c>
      <c r="AI16" s="30">
        <f t="shared" ref="AI16:AI21" si="12">+AI15+AH16</f>
        <v>0</v>
      </c>
      <c r="AJ16" s="31"/>
      <c r="AK16" s="31">
        <f t="shared" ref="AK16:AK21" si="13">+M16</f>
        <v>0</v>
      </c>
      <c r="AL16" s="1">
        <f t="shared" ref="AL16:AL21" si="14">+N16/60</f>
        <v>0</v>
      </c>
      <c r="AM16" s="30">
        <f t="shared" ref="AM16:AM21" si="15">+AM15+AL16</f>
        <v>0</v>
      </c>
      <c r="AO16" s="31">
        <f t="shared" ref="AO16:AO21" si="16">+P16</f>
        <v>0</v>
      </c>
      <c r="AP16" s="1">
        <f t="shared" ref="AP16:AP21" si="17">+Q16/60</f>
        <v>0</v>
      </c>
      <c r="AQ16" s="30">
        <f t="shared" ref="AQ16:AQ21" si="18">+AQ15+AP16</f>
        <v>0</v>
      </c>
      <c r="AS16" s="31">
        <f>+F22</f>
        <v>0</v>
      </c>
      <c r="AT16" s="1">
        <f>+H22/60</f>
        <v>0</v>
      </c>
      <c r="AU16" s="30">
        <f t="shared" ref="AU16:AU21" si="19">+AU15+AT16</f>
        <v>0</v>
      </c>
      <c r="AX16" s="1">
        <f>(+AV15+AX15)*AU26</f>
        <v>0</v>
      </c>
    </row>
    <row r="17" spans="1:50" ht="22.5" customHeight="1" thickBot="1" x14ac:dyDescent="0.35">
      <c r="B17" s="98"/>
      <c r="C17" s="34">
        <f t="shared" si="1"/>
        <v>42737</v>
      </c>
      <c r="D17" s="49"/>
      <c r="E17" s="50"/>
      <c r="F17" s="34">
        <f t="shared" si="2"/>
        <v>42744</v>
      </c>
      <c r="G17" s="49"/>
      <c r="H17" s="50"/>
      <c r="I17" s="34">
        <f t="shared" si="3"/>
        <v>42751</v>
      </c>
      <c r="J17" s="49"/>
      <c r="K17" s="50"/>
      <c r="L17" s="34">
        <f t="shared" si="4"/>
        <v>42758</v>
      </c>
      <c r="M17" s="53"/>
      <c r="N17" s="50"/>
      <c r="O17" s="34">
        <f t="shared" si="5"/>
        <v>42765</v>
      </c>
      <c r="P17" s="49"/>
      <c r="Q17" s="55"/>
      <c r="R17" s="8"/>
      <c r="S17" s="90" t="s">
        <v>25</v>
      </c>
      <c r="T17" s="90"/>
      <c r="U17" s="27"/>
      <c r="Y17" s="31">
        <f t="shared" si="6"/>
        <v>0</v>
      </c>
      <c r="Z17" s="1">
        <f t="shared" si="0"/>
        <v>0</v>
      </c>
      <c r="AA17" s="30">
        <f t="shared" ref="AA17:AA21" si="20">+AA16+Z17</f>
        <v>0</v>
      </c>
      <c r="AC17" s="31">
        <f t="shared" si="7"/>
        <v>0</v>
      </c>
      <c r="AD17" s="1">
        <f t="shared" si="8"/>
        <v>0</v>
      </c>
      <c r="AE17" s="30">
        <f t="shared" si="9"/>
        <v>0</v>
      </c>
      <c r="AF17" s="31"/>
      <c r="AG17" s="31">
        <f t="shared" si="10"/>
        <v>0</v>
      </c>
      <c r="AH17" s="1">
        <f t="shared" si="11"/>
        <v>0</v>
      </c>
      <c r="AI17" s="30">
        <f t="shared" si="12"/>
        <v>0</v>
      </c>
      <c r="AJ17" s="31"/>
      <c r="AK17" s="31">
        <f t="shared" si="13"/>
        <v>0</v>
      </c>
      <c r="AL17" s="1">
        <f t="shared" si="14"/>
        <v>0</v>
      </c>
      <c r="AM17" s="30">
        <f t="shared" si="15"/>
        <v>0</v>
      </c>
      <c r="AO17" s="31">
        <f t="shared" si="16"/>
        <v>0</v>
      </c>
      <c r="AP17" s="1">
        <f t="shared" si="17"/>
        <v>0</v>
      </c>
      <c r="AQ17" s="30">
        <f t="shared" si="18"/>
        <v>0</v>
      </c>
      <c r="AS17" s="31">
        <f>+I22</f>
        <v>0</v>
      </c>
      <c r="AT17" s="1">
        <f>+K22/60</f>
        <v>0</v>
      </c>
      <c r="AU17" s="30">
        <f t="shared" si="19"/>
        <v>0</v>
      </c>
      <c r="AV17" s="1">
        <f>+AV15*AU26</f>
        <v>0</v>
      </c>
      <c r="AW17" s="1">
        <f>+AW15*AU26</f>
        <v>0</v>
      </c>
      <c r="AX17" s="1">
        <f>+AV17+AW17</f>
        <v>0</v>
      </c>
    </row>
    <row r="18" spans="1:50" ht="22.5" customHeight="1" thickBot="1" x14ac:dyDescent="0.35">
      <c r="B18" s="48"/>
      <c r="C18" s="34">
        <f t="shared" si="1"/>
        <v>42738</v>
      </c>
      <c r="D18" s="49"/>
      <c r="E18" s="50"/>
      <c r="F18" s="34">
        <f t="shared" si="2"/>
        <v>42745</v>
      </c>
      <c r="G18" s="49"/>
      <c r="H18" s="50"/>
      <c r="I18" s="34">
        <f t="shared" si="3"/>
        <v>42752</v>
      </c>
      <c r="J18" s="49"/>
      <c r="K18" s="50"/>
      <c r="L18" s="34">
        <f t="shared" si="4"/>
        <v>42759</v>
      </c>
      <c r="M18" s="53"/>
      <c r="N18" s="50"/>
      <c r="O18" s="34" t="str">
        <f>IF(O17="","",IF(O17="N/A","N/A",IF(MONTH(O17+1)=MONTH($C$15),O17+1,"N/A")))</f>
        <v>N/A</v>
      </c>
      <c r="P18" s="49"/>
      <c r="Q18" s="55"/>
      <c r="R18" s="8"/>
      <c r="S18" s="90"/>
      <c r="T18" s="90"/>
      <c r="U18" s="27"/>
      <c r="Y18" s="31">
        <f t="shared" si="6"/>
        <v>0</v>
      </c>
      <c r="Z18" s="1">
        <f t="shared" si="0"/>
        <v>0</v>
      </c>
      <c r="AA18" s="30">
        <f t="shared" si="20"/>
        <v>0</v>
      </c>
      <c r="AC18" s="31">
        <f t="shared" si="7"/>
        <v>0</v>
      </c>
      <c r="AD18" s="1">
        <f t="shared" si="8"/>
        <v>0</v>
      </c>
      <c r="AE18" s="30">
        <f t="shared" si="9"/>
        <v>0</v>
      </c>
      <c r="AF18" s="31"/>
      <c r="AG18" s="31">
        <f t="shared" si="10"/>
        <v>0</v>
      </c>
      <c r="AH18" s="1">
        <f t="shared" si="11"/>
        <v>0</v>
      </c>
      <c r="AI18" s="30">
        <f t="shared" si="12"/>
        <v>0</v>
      </c>
      <c r="AJ18" s="31"/>
      <c r="AK18" s="31">
        <f t="shared" si="13"/>
        <v>0</v>
      </c>
      <c r="AL18" s="1">
        <f t="shared" si="14"/>
        <v>0</v>
      </c>
      <c r="AM18" s="30">
        <f t="shared" si="15"/>
        <v>0</v>
      </c>
      <c r="AO18" s="31">
        <f t="shared" si="16"/>
        <v>0</v>
      </c>
      <c r="AP18" s="1">
        <f t="shared" si="17"/>
        <v>0</v>
      </c>
      <c r="AQ18" s="30">
        <f t="shared" si="18"/>
        <v>0</v>
      </c>
      <c r="AS18" s="31">
        <f>+L22</f>
        <v>0</v>
      </c>
      <c r="AT18" s="1">
        <f>++N22/60</f>
        <v>0</v>
      </c>
      <c r="AU18" s="30">
        <f t="shared" si="19"/>
        <v>0</v>
      </c>
    </row>
    <row r="19" spans="1:50" ht="22.5" customHeight="1" thickBot="1" x14ac:dyDescent="0.35">
      <c r="B19" s="96" t="s">
        <v>34</v>
      </c>
      <c r="C19" s="34">
        <f t="shared" si="1"/>
        <v>42739</v>
      </c>
      <c r="D19" s="49"/>
      <c r="E19" s="50"/>
      <c r="F19" s="34">
        <f t="shared" si="2"/>
        <v>42746</v>
      </c>
      <c r="G19" s="49"/>
      <c r="H19" s="50"/>
      <c r="I19" s="34">
        <f t="shared" si="3"/>
        <v>42753</v>
      </c>
      <c r="J19" s="49"/>
      <c r="K19" s="50"/>
      <c r="L19" s="34">
        <f t="shared" si="4"/>
        <v>42760</v>
      </c>
      <c r="M19" s="53"/>
      <c r="N19" s="50"/>
      <c r="O19" s="34" t="str">
        <f t="shared" si="5"/>
        <v>N/A</v>
      </c>
      <c r="P19" s="49"/>
      <c r="Q19" s="55"/>
      <c r="R19" s="8"/>
      <c r="S19" s="73" t="e">
        <f>IF(S22&gt;S16,+S22-S16,0)</f>
        <v>#DIV/0!</v>
      </c>
      <c r="T19" s="74"/>
      <c r="U19" s="27"/>
      <c r="Y19" s="31">
        <f t="shared" si="6"/>
        <v>0</v>
      </c>
      <c r="Z19" s="1">
        <f t="shared" si="0"/>
        <v>0</v>
      </c>
      <c r="AA19" s="30">
        <f t="shared" si="20"/>
        <v>0</v>
      </c>
      <c r="AC19" s="31">
        <f t="shared" si="7"/>
        <v>0</v>
      </c>
      <c r="AD19" s="1">
        <f t="shared" si="8"/>
        <v>0</v>
      </c>
      <c r="AE19" s="30">
        <f t="shared" si="9"/>
        <v>0</v>
      </c>
      <c r="AF19" s="31"/>
      <c r="AG19" s="31">
        <f t="shared" si="10"/>
        <v>0</v>
      </c>
      <c r="AH19" s="1">
        <f t="shared" si="11"/>
        <v>0</v>
      </c>
      <c r="AI19" s="30">
        <f t="shared" si="12"/>
        <v>0</v>
      </c>
      <c r="AJ19" s="31"/>
      <c r="AK19" s="31">
        <f t="shared" si="13"/>
        <v>0</v>
      </c>
      <c r="AL19" s="1">
        <f t="shared" si="14"/>
        <v>0</v>
      </c>
      <c r="AM19" s="30">
        <f t="shared" si="15"/>
        <v>0</v>
      </c>
      <c r="AO19" s="31">
        <f t="shared" si="16"/>
        <v>0</v>
      </c>
      <c r="AP19" s="1">
        <f t="shared" si="17"/>
        <v>0</v>
      </c>
      <c r="AQ19" s="30">
        <f t="shared" si="18"/>
        <v>0</v>
      </c>
      <c r="AS19" s="31">
        <f>+O22</f>
        <v>0</v>
      </c>
      <c r="AT19" s="1">
        <f>+Q22/60</f>
        <v>0</v>
      </c>
      <c r="AU19" s="30">
        <f t="shared" si="19"/>
        <v>0</v>
      </c>
    </row>
    <row r="20" spans="1:50" ht="22.5" customHeight="1" x14ac:dyDescent="0.3">
      <c r="B20" s="97"/>
      <c r="C20" s="34">
        <f t="shared" si="1"/>
        <v>42740</v>
      </c>
      <c r="D20" s="49"/>
      <c r="E20" s="50"/>
      <c r="F20" s="34">
        <f t="shared" si="2"/>
        <v>42747</v>
      </c>
      <c r="G20" s="49"/>
      <c r="H20" s="50"/>
      <c r="I20" s="34">
        <f t="shared" si="3"/>
        <v>42754</v>
      </c>
      <c r="J20" s="49"/>
      <c r="K20" s="50"/>
      <c r="L20" s="34">
        <f t="shared" si="4"/>
        <v>42761</v>
      </c>
      <c r="M20" s="53"/>
      <c r="N20" s="50"/>
      <c r="O20" s="34" t="str">
        <f t="shared" si="5"/>
        <v>N/A</v>
      </c>
      <c r="P20" s="49"/>
      <c r="Q20" s="55"/>
      <c r="R20" s="8"/>
      <c r="U20" s="27"/>
      <c r="Y20" s="31">
        <f t="shared" si="6"/>
        <v>0</v>
      </c>
      <c r="Z20" s="1">
        <f t="shared" si="0"/>
        <v>0</v>
      </c>
      <c r="AA20" s="30">
        <f t="shared" si="20"/>
        <v>0</v>
      </c>
      <c r="AC20" s="31">
        <f t="shared" si="7"/>
        <v>0</v>
      </c>
      <c r="AD20" s="1">
        <f t="shared" si="8"/>
        <v>0</v>
      </c>
      <c r="AE20" s="30">
        <f t="shared" si="9"/>
        <v>0</v>
      </c>
      <c r="AF20" s="31"/>
      <c r="AG20" s="31">
        <f t="shared" si="10"/>
        <v>0</v>
      </c>
      <c r="AH20" s="1">
        <f t="shared" si="11"/>
        <v>0</v>
      </c>
      <c r="AI20" s="30">
        <f t="shared" si="12"/>
        <v>0</v>
      </c>
      <c r="AJ20" s="31"/>
      <c r="AK20" s="31">
        <f t="shared" si="13"/>
        <v>0</v>
      </c>
      <c r="AL20" s="1">
        <f t="shared" si="14"/>
        <v>0</v>
      </c>
      <c r="AM20" s="30">
        <f t="shared" si="15"/>
        <v>0</v>
      </c>
      <c r="AO20" s="31">
        <f t="shared" si="16"/>
        <v>0</v>
      </c>
      <c r="AP20" s="1">
        <f t="shared" si="17"/>
        <v>0</v>
      </c>
      <c r="AQ20" s="30">
        <f t="shared" si="18"/>
        <v>0</v>
      </c>
      <c r="AS20" s="31">
        <f>+T20</f>
        <v>0</v>
      </c>
      <c r="AT20" s="1">
        <f>+U20/60</f>
        <v>0</v>
      </c>
      <c r="AU20" s="30">
        <f t="shared" si="19"/>
        <v>0</v>
      </c>
    </row>
    <row r="21" spans="1:50" ht="22.5" customHeight="1" thickBot="1" x14ac:dyDescent="0.35">
      <c r="B21" s="98"/>
      <c r="C21" s="34">
        <f t="shared" si="1"/>
        <v>42741</v>
      </c>
      <c r="D21" s="51"/>
      <c r="E21" s="52"/>
      <c r="F21" s="34">
        <f t="shared" si="2"/>
        <v>42748</v>
      </c>
      <c r="G21" s="51"/>
      <c r="H21" s="52"/>
      <c r="I21" s="34">
        <f t="shared" si="3"/>
        <v>42755</v>
      </c>
      <c r="J21" s="51"/>
      <c r="K21" s="52"/>
      <c r="L21" s="34">
        <f t="shared" si="4"/>
        <v>42762</v>
      </c>
      <c r="M21" s="54"/>
      <c r="N21" s="52"/>
      <c r="O21" s="34" t="str">
        <f t="shared" si="5"/>
        <v>N/A</v>
      </c>
      <c r="P21" s="51"/>
      <c r="Q21" s="56"/>
      <c r="R21" s="8"/>
      <c r="S21" s="100" t="s">
        <v>18</v>
      </c>
      <c r="T21" s="100"/>
      <c r="U21" s="27"/>
      <c r="Y21" s="31">
        <f t="shared" si="6"/>
        <v>0</v>
      </c>
      <c r="Z21" s="1">
        <f t="shared" si="0"/>
        <v>0</v>
      </c>
      <c r="AA21" s="30">
        <f t="shared" si="20"/>
        <v>0</v>
      </c>
      <c r="AC21" s="31">
        <f t="shared" si="7"/>
        <v>0</v>
      </c>
      <c r="AD21" s="1">
        <f t="shared" si="8"/>
        <v>0</v>
      </c>
      <c r="AE21" s="30">
        <f t="shared" si="9"/>
        <v>0</v>
      </c>
      <c r="AF21" s="31"/>
      <c r="AG21" s="31">
        <f t="shared" si="10"/>
        <v>0</v>
      </c>
      <c r="AH21" s="1">
        <f t="shared" si="11"/>
        <v>0</v>
      </c>
      <c r="AI21" s="30">
        <f t="shared" si="12"/>
        <v>0</v>
      </c>
      <c r="AJ21" s="31"/>
      <c r="AK21" s="31">
        <f t="shared" si="13"/>
        <v>0</v>
      </c>
      <c r="AL21" s="1">
        <f t="shared" si="14"/>
        <v>0</v>
      </c>
      <c r="AM21" s="30">
        <f t="shared" si="15"/>
        <v>0</v>
      </c>
      <c r="AO21" s="31">
        <f t="shared" si="16"/>
        <v>0</v>
      </c>
      <c r="AP21" s="1">
        <f t="shared" si="17"/>
        <v>0</v>
      </c>
      <c r="AQ21" s="30">
        <f t="shared" si="18"/>
        <v>0</v>
      </c>
      <c r="AS21" s="31">
        <f>+T21</f>
        <v>0</v>
      </c>
      <c r="AT21" s="1">
        <f>+U21/60</f>
        <v>0</v>
      </c>
      <c r="AU21" s="30">
        <f t="shared" si="19"/>
        <v>0</v>
      </c>
    </row>
    <row r="22" spans="1:50" ht="22.5" customHeight="1" thickBot="1" x14ac:dyDescent="0.35">
      <c r="B22" s="58" t="s">
        <v>19</v>
      </c>
      <c r="C22" s="75">
        <f>+Y22+AA22</f>
        <v>0</v>
      </c>
      <c r="D22" s="76"/>
      <c r="E22" s="57">
        <f>+AA24*60</f>
        <v>0</v>
      </c>
      <c r="F22" s="75">
        <f>+AC22+AE22</f>
        <v>0</v>
      </c>
      <c r="G22" s="76"/>
      <c r="H22" s="57">
        <f>+AE24*60</f>
        <v>0</v>
      </c>
      <c r="I22" s="75">
        <f>+AG22+AI22</f>
        <v>0</v>
      </c>
      <c r="J22" s="76"/>
      <c r="K22" s="57">
        <f>+AI24*60</f>
        <v>0</v>
      </c>
      <c r="L22" s="75">
        <f>+AK22+AM22</f>
        <v>0</v>
      </c>
      <c r="M22" s="76"/>
      <c r="N22" s="57">
        <f>+AM24*60</f>
        <v>0</v>
      </c>
      <c r="O22" s="75">
        <f>+AO22+AQ22</f>
        <v>0</v>
      </c>
      <c r="P22" s="76"/>
      <c r="Q22" s="64">
        <f>+AQ24*60</f>
        <v>0</v>
      </c>
      <c r="R22" s="27"/>
      <c r="S22" s="101">
        <f>+AT25</f>
        <v>0</v>
      </c>
      <c r="T22" s="102"/>
      <c r="U22" s="27"/>
      <c r="Y22" s="31">
        <f>SUM(Y15:Y21)</f>
        <v>0</v>
      </c>
      <c r="Z22" s="30">
        <f t="shared" ref="Z22" si="21">SUM(Z15:Z21)</f>
        <v>0</v>
      </c>
      <c r="AA22" s="30">
        <f>ROUNDDOWN(AA21,0)</f>
        <v>0</v>
      </c>
      <c r="AB22" s="30"/>
      <c r="AC22" s="31">
        <f>SUM(AC15:AC21)</f>
        <v>0</v>
      </c>
      <c r="AD22" s="30">
        <f t="shared" ref="AD22" si="22">SUM(AD15:AD21)</f>
        <v>0</v>
      </c>
      <c r="AE22" s="30">
        <f>ROUNDDOWN(AE21,0)</f>
        <v>0</v>
      </c>
      <c r="AF22" s="31"/>
      <c r="AG22" s="31">
        <f>SUM(AG15:AG21)</f>
        <v>0</v>
      </c>
      <c r="AH22" s="30">
        <f t="shared" ref="AH22" si="23">SUM(AH15:AH21)</f>
        <v>0</v>
      </c>
      <c r="AI22" s="30">
        <f>ROUNDDOWN(AI21,0)</f>
        <v>0</v>
      </c>
      <c r="AJ22" s="31"/>
      <c r="AK22" s="31">
        <f>SUM(AK15:AK21)</f>
        <v>0</v>
      </c>
      <c r="AL22" s="30">
        <f t="shared" ref="AL22" si="24">SUM(AL15:AL21)</f>
        <v>0</v>
      </c>
      <c r="AM22" s="30">
        <f>ROUNDDOWN(AM21,0)</f>
        <v>0</v>
      </c>
      <c r="AO22" s="31">
        <f>SUM(AO15:AO21)</f>
        <v>0</v>
      </c>
      <c r="AP22" s="30">
        <f t="shared" ref="AP22" si="25">SUM(AP15:AP21)</f>
        <v>0</v>
      </c>
      <c r="AQ22" s="30">
        <f>ROUNDDOWN(AQ21,0)</f>
        <v>0</v>
      </c>
      <c r="AS22" s="31">
        <f>SUM(AS15:AS21)</f>
        <v>0</v>
      </c>
      <c r="AT22" s="30">
        <f t="shared" ref="AT22" si="26">SUM(AT15:AT21)</f>
        <v>0</v>
      </c>
      <c r="AU22" s="30">
        <f>ROUNDDOWN(AU21,0)</f>
        <v>0</v>
      </c>
    </row>
    <row r="23" spans="1:50" ht="9" customHeight="1" x14ac:dyDescent="0.3">
      <c r="A23" s="27"/>
      <c r="B23" s="10"/>
      <c r="C23" s="79"/>
      <c r="D23" s="79"/>
      <c r="E23" s="40"/>
      <c r="F23" s="79"/>
      <c r="G23" s="79"/>
      <c r="H23" s="40"/>
      <c r="I23" s="79"/>
      <c r="J23" s="79"/>
      <c r="K23" s="40"/>
      <c r="L23" s="79"/>
      <c r="M23" s="79"/>
      <c r="N23" s="27"/>
      <c r="O23" s="79"/>
      <c r="P23" s="79"/>
      <c r="Q23" s="79"/>
      <c r="R23" s="27"/>
      <c r="S23" s="105" t="s">
        <v>20</v>
      </c>
      <c r="T23" s="106"/>
      <c r="U23" s="27"/>
      <c r="Z23" s="30"/>
      <c r="AD23" s="30"/>
      <c r="AH23" s="30"/>
      <c r="AL23" s="30"/>
      <c r="AP23" s="30"/>
      <c r="AT23" s="30"/>
    </row>
    <row r="24" spans="1:50" s="2" customFormat="1" x14ac:dyDescent="0.25">
      <c r="A24" s="4"/>
      <c r="B24" s="25"/>
      <c r="C24" s="77"/>
      <c r="D24" s="77"/>
      <c r="E24" s="37"/>
      <c r="F24" s="77"/>
      <c r="G24" s="77"/>
      <c r="H24" s="37"/>
      <c r="I24" s="77"/>
      <c r="J24" s="77"/>
      <c r="K24" s="37"/>
      <c r="L24" s="77"/>
      <c r="M24" s="77"/>
      <c r="N24" s="37"/>
      <c r="O24" s="77"/>
      <c r="P24" s="77"/>
      <c r="Q24" s="37"/>
      <c r="R24" s="25"/>
      <c r="S24" s="107"/>
      <c r="T24" s="108"/>
      <c r="U24" s="4"/>
      <c r="AA24" s="32">
        <f>+Z22-AA22</f>
        <v>0</v>
      </c>
      <c r="AB24" s="32"/>
      <c r="AE24" s="32">
        <f>+AD22-AE22</f>
        <v>0</v>
      </c>
      <c r="AI24" s="32">
        <f>+AH22-AI22</f>
        <v>0</v>
      </c>
      <c r="AM24" s="32">
        <f>+AL22-AM22</f>
        <v>0</v>
      </c>
      <c r="AQ24" s="32">
        <f>+AP22-AQ22</f>
        <v>0</v>
      </c>
      <c r="AT24" s="2">
        <f>+AU24*60/100</f>
        <v>0</v>
      </c>
      <c r="AU24" s="32">
        <f>+AT22-AU22</f>
        <v>0</v>
      </c>
    </row>
    <row r="25" spans="1:50" s="2" customFormat="1" ht="20.149999999999999" customHeight="1" thickBot="1" x14ac:dyDescent="0.35">
      <c r="A25" s="4"/>
      <c r="B25" s="26"/>
      <c r="C25" s="78">
        <f>(C24*24)+(E25/60)</f>
        <v>0</v>
      </c>
      <c r="D25" s="78"/>
      <c r="E25" s="38">
        <f>E24*24</f>
        <v>0</v>
      </c>
      <c r="F25" s="78">
        <f>(F24*24)+(H25/60)</f>
        <v>0</v>
      </c>
      <c r="G25" s="78"/>
      <c r="H25" s="38">
        <f>H24*24</f>
        <v>0</v>
      </c>
      <c r="I25" s="78">
        <f>(I24*24)+(K25/60)</f>
        <v>0</v>
      </c>
      <c r="J25" s="78"/>
      <c r="K25" s="38">
        <f>K24*24</f>
        <v>0</v>
      </c>
      <c r="L25" s="78">
        <f>(L24*24)+(N25/60)</f>
        <v>0</v>
      </c>
      <c r="M25" s="78"/>
      <c r="N25" s="38">
        <f>N24*24</f>
        <v>0</v>
      </c>
      <c r="O25" s="78">
        <f>(O24*24)+(Q25/60)</f>
        <v>0</v>
      </c>
      <c r="P25" s="78"/>
      <c r="Q25" s="38">
        <f>Q24*24</f>
        <v>0</v>
      </c>
      <c r="R25" s="25"/>
      <c r="S25" s="103" t="s">
        <v>10</v>
      </c>
      <c r="T25" s="104"/>
      <c r="U25" s="4"/>
      <c r="Z25" s="30"/>
      <c r="AA25" s="33">
        <f>+Y22+AA22+AA24</f>
        <v>0</v>
      </c>
      <c r="AE25" s="33">
        <f>+AC22+AE22+AE24</f>
        <v>0</v>
      </c>
      <c r="AI25" s="33">
        <f>+AG22+AI22+AI24</f>
        <v>0</v>
      </c>
      <c r="AM25" s="33">
        <f>+AK22+AM22+AM24</f>
        <v>0</v>
      </c>
      <c r="AQ25" s="33">
        <f>+AO22+AQ22+AQ24</f>
        <v>0</v>
      </c>
      <c r="AT25" s="33">
        <f>+AS22+AU22+AT24</f>
        <v>0</v>
      </c>
      <c r="AU25" s="32">
        <f>+AS22+AU22+AU24</f>
        <v>0</v>
      </c>
    </row>
    <row r="26" spans="1:50" ht="22.5" customHeight="1" thickBot="1" x14ac:dyDescent="0.3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101">
        <f>+AU25</f>
        <v>0</v>
      </c>
      <c r="T26" s="102"/>
      <c r="U26" s="27"/>
      <c r="AA26" s="1">
        <f>IF(AA25=0,0,1)</f>
        <v>0</v>
      </c>
      <c r="AE26" s="1">
        <f>IF(AE25=0,0,1)</f>
        <v>0</v>
      </c>
      <c r="AI26" s="1">
        <f>IF(AI25=0,0,1)</f>
        <v>0</v>
      </c>
      <c r="AM26" s="1">
        <f>IF(AM25=0,0,1)</f>
        <v>0</v>
      </c>
      <c r="AQ26" s="1">
        <f>IF(AQ25=0,0,1)</f>
        <v>0</v>
      </c>
      <c r="AU26" s="30">
        <f>SUM(AA26,AE26,AI26,AM26,AQ26)</f>
        <v>0</v>
      </c>
    </row>
    <row r="27" spans="1:50" ht="22.5" customHeight="1" x14ac:dyDescent="0.3">
      <c r="A27" s="27"/>
      <c r="B27" s="80"/>
      <c r="C27" s="80"/>
      <c r="D27" s="80"/>
      <c r="E27" s="11"/>
      <c r="F27" s="83"/>
      <c r="G27" s="83"/>
      <c r="H27" s="83"/>
      <c r="I27" s="11"/>
      <c r="J27" s="59"/>
      <c r="K27" s="59"/>
      <c r="L27" s="59"/>
      <c r="M27" s="59"/>
      <c r="N27" s="59"/>
      <c r="O27" s="60"/>
      <c r="P27" s="60"/>
      <c r="Q27" s="11"/>
      <c r="R27" s="11"/>
      <c r="S27" s="7"/>
      <c r="T27" s="7"/>
      <c r="U27" s="27"/>
    </row>
    <row r="28" spans="1:50" ht="22.5" customHeight="1" x14ac:dyDescent="0.3">
      <c r="A28" s="27"/>
      <c r="B28" s="67" t="s">
        <v>4</v>
      </c>
      <c r="C28" s="67"/>
      <c r="D28" s="67"/>
      <c r="E28" s="27"/>
      <c r="F28" s="82" t="s">
        <v>14</v>
      </c>
      <c r="G28" s="82"/>
      <c r="H28" s="82"/>
      <c r="I28" s="27"/>
      <c r="J28" s="67" t="s">
        <v>15</v>
      </c>
      <c r="K28" s="67"/>
      <c r="L28" s="67"/>
      <c r="M28" s="67"/>
      <c r="N28" s="67" t="s">
        <v>3</v>
      </c>
      <c r="O28" s="67"/>
      <c r="P28" s="67"/>
      <c r="Q28" s="27"/>
      <c r="R28" s="27"/>
      <c r="S28" s="27"/>
      <c r="T28" s="27"/>
      <c r="U28" s="27"/>
    </row>
    <row r="29" spans="1:50" ht="15" customHeight="1" x14ac:dyDescent="0.35">
      <c r="A29" s="27"/>
      <c r="B29" s="12"/>
      <c r="C29" s="13"/>
      <c r="D29" s="12"/>
      <c r="E29" s="12"/>
      <c r="F29" s="68"/>
      <c r="G29" s="68"/>
      <c r="H29" s="39"/>
      <c r="I29" s="39"/>
      <c r="J29" s="68" t="s">
        <v>16</v>
      </c>
      <c r="K29" s="68"/>
      <c r="L29" s="68"/>
      <c r="M29" s="68"/>
      <c r="N29" s="67"/>
      <c r="O29" s="67"/>
      <c r="P29" s="67"/>
      <c r="Q29" s="27"/>
      <c r="R29" s="27"/>
      <c r="S29" s="27"/>
      <c r="T29" s="27"/>
      <c r="U29" s="27"/>
    </row>
    <row r="30" spans="1:50" ht="25" customHeight="1" x14ac:dyDescent="0.3">
      <c r="A30" s="27"/>
      <c r="B30" s="27"/>
      <c r="C30" s="27"/>
      <c r="D30" s="27"/>
      <c r="E30" s="27"/>
      <c r="F30" s="27"/>
      <c r="G30" s="14"/>
      <c r="H30" s="14"/>
      <c r="I30" s="16"/>
      <c r="J30" s="81" t="s">
        <v>12</v>
      </c>
      <c r="K30" s="81"/>
      <c r="L30" s="81"/>
      <c r="M30" s="81"/>
      <c r="N30" s="66" t="s">
        <v>11</v>
      </c>
      <c r="O30" s="66"/>
      <c r="P30" s="66"/>
      <c r="Q30" s="16"/>
      <c r="R30" s="16"/>
      <c r="S30" s="16"/>
      <c r="T30" s="16"/>
      <c r="U30" s="27"/>
    </row>
  </sheetData>
  <sheetProtection password="F39C" sheet="1" objects="1" scenarios="1" selectLockedCells="1"/>
  <mergeCells count="65">
    <mergeCell ref="S26:T26"/>
    <mergeCell ref="S25:T25"/>
    <mergeCell ref="O23:Q23"/>
    <mergeCell ref="S23:T23"/>
    <mergeCell ref="L22:M22"/>
    <mergeCell ref="S24:T24"/>
    <mergeCell ref="S22:T22"/>
    <mergeCell ref="B19:B21"/>
    <mergeCell ref="F13:H13"/>
    <mergeCell ref="AO14:AQ14"/>
    <mergeCell ref="L23:M23"/>
    <mergeCell ref="Y14:AA14"/>
    <mergeCell ref="AC14:AE14"/>
    <mergeCell ref="AG14:AI14"/>
    <mergeCell ref="AK14:AM14"/>
    <mergeCell ref="S21:T21"/>
    <mergeCell ref="S19:T19"/>
    <mergeCell ref="S17:T18"/>
    <mergeCell ref="I22:J22"/>
    <mergeCell ref="C22:D22"/>
    <mergeCell ref="B4:T4"/>
    <mergeCell ref="B5:T5"/>
    <mergeCell ref="B7:F7"/>
    <mergeCell ref="C13:E13"/>
    <mergeCell ref="L13:N13"/>
    <mergeCell ref="C9:F9"/>
    <mergeCell ref="C11:F11"/>
    <mergeCell ref="O13:Q13"/>
    <mergeCell ref="S13:T15"/>
    <mergeCell ref="O9:R11"/>
    <mergeCell ref="M11:N11"/>
    <mergeCell ref="O7:Q8"/>
    <mergeCell ref="H9:K11"/>
    <mergeCell ref="B13:B14"/>
    <mergeCell ref="B15:B17"/>
    <mergeCell ref="B27:D27"/>
    <mergeCell ref="B28:D28"/>
    <mergeCell ref="J30:M30"/>
    <mergeCell ref="F29:G29"/>
    <mergeCell ref="C23:D23"/>
    <mergeCell ref="C25:D25"/>
    <mergeCell ref="F28:H28"/>
    <mergeCell ref="I25:J25"/>
    <mergeCell ref="C24:D24"/>
    <mergeCell ref="F27:H27"/>
    <mergeCell ref="I24:J24"/>
    <mergeCell ref="F24:G24"/>
    <mergeCell ref="L24:M24"/>
    <mergeCell ref="F25:G25"/>
    <mergeCell ref="E2:T2"/>
    <mergeCell ref="N30:P30"/>
    <mergeCell ref="J28:M28"/>
    <mergeCell ref="J29:M29"/>
    <mergeCell ref="N28:P28"/>
    <mergeCell ref="N29:P29"/>
    <mergeCell ref="I13:K13"/>
    <mergeCell ref="M9:N9"/>
    <mergeCell ref="S16:T16"/>
    <mergeCell ref="O22:P22"/>
    <mergeCell ref="O24:P24"/>
    <mergeCell ref="L25:M25"/>
    <mergeCell ref="O25:P25"/>
    <mergeCell ref="F22:G22"/>
    <mergeCell ref="F23:G23"/>
    <mergeCell ref="I23:J23"/>
  </mergeCells>
  <phoneticPr fontId="0" type="noConversion"/>
  <conditionalFormatting sqref="L15:L21 C15:C21 F15:F21 I15:I21 O15:O17 O19:O21">
    <cfRule type="notContainsErrors" dxfId="5" priority="14">
      <formula>NOT(ISERROR(C15))</formula>
    </cfRule>
  </conditionalFormatting>
  <conditionalFormatting sqref="L15:L21 S16 S19 I15:I21 C15:C21 F15:F21 O15:O17 O19:O21">
    <cfRule type="containsErrors" dxfId="4" priority="15">
      <formula>ISERROR(C15)</formula>
    </cfRule>
  </conditionalFormatting>
  <conditionalFormatting sqref="N22 Q22 K22 E15:E22 H15:H19 H22">
    <cfRule type="cellIs" dxfId="3" priority="13" operator="equal">
      <formula>0</formula>
    </cfRule>
  </conditionalFormatting>
  <conditionalFormatting sqref="S22:T22 S26:T26">
    <cfRule type="notContainsErrors" dxfId="2" priority="10">
      <formula>NOT(ISERROR(S22))</formula>
    </cfRule>
    <cfRule type="containsErrors" dxfId="1" priority="11">
      <formula>ISERROR(S22)</formula>
    </cfRule>
  </conditionalFormatting>
  <conditionalFormatting sqref="O15:O17 O19:O21">
    <cfRule type="cellIs" priority="2" operator="equal">
      <formula>"N/A"</formula>
    </cfRule>
  </conditionalFormatting>
  <conditionalFormatting sqref="O15:O21">
    <cfRule type="containsText" dxfId="0" priority="1" operator="containsText" text="N/A">
      <formula>NOT(ISERROR(SEARCH("N/A",O15)))</formula>
    </cfRule>
  </conditionalFormatting>
  <printOptions horizontalCentered="1" verticalCentered="1"/>
  <pageMargins left="0.51181102362204722" right="0.39370078740157483" top="0.35433070866141736" bottom="0.35433070866141736" header="0" footer="0.11811023622047245"/>
  <pageSetup paperSize="9" scale="99" orientation="landscape" horizontalDpi="4294967293" r:id="rId1"/>
  <headerFooter>
    <oddFooter>&amp;L&amp;"-,Regular"&amp;8&amp;K07+000&amp;F</oddFooter>
  </headerFooter>
  <cellWatches>
    <cellWatch r="C17"/>
  </cellWatches>
  <ignoredErrors>
    <ignoredError sqref="T16" unlockedFormula="1"/>
    <ignoredError sqref="E25" formula="1"/>
    <ignoredError sqref="S16" evalError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WTR</vt:lpstr>
      <vt:lpstr>WTR!Zone_d_impression</vt:lpstr>
    </vt:vector>
  </TitlesOfParts>
  <Company>OEM 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Various</dc:creator>
  <dc:description>Updated by Steven Quantrill C/O Diltd</dc:description>
  <cp:lastModifiedBy>Beatrice Papavoine</cp:lastModifiedBy>
  <cp:lastPrinted>2012-01-27T17:37:48Z</cp:lastPrinted>
  <dcterms:created xsi:type="dcterms:W3CDTF">2003-02-24T20:32:50Z</dcterms:created>
  <dcterms:modified xsi:type="dcterms:W3CDTF">2020-11-06T16:25:49Z</dcterms:modified>
</cp:coreProperties>
</file>